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file\35都市整備部\3506下水道課\02管理係\下水区分・地区・校区別集計表\やまなか事務処理\04予算．決算\R3\06 決算\経営比較分析表\"/>
    </mc:Choice>
  </mc:AlternateContent>
  <workbookProtection workbookAlgorithmName="SHA-512" workbookHashValue="bABA/a56KliFPYS/TK4e+rttRpJoYUnHfwzvgrZ9wUKzuNdDbFZLrzihMZQtxNcey9puTLYgUImJFdoPJWAzcw==" workbookSaltValue="x3WtDY9LUXqeVapNyz2L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<sst xmlns="http://schemas.openxmlformats.org/spreadsheetml/2006/main" count="297" uniqueCount="116">
  <si>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</si>
  <si>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</si>
  <si>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</si>
  <si>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</si>
  <si>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</si>
  <si>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</si>
  <si>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</si>
  <si>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</si>
  <si>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</si>
  <si>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</si>
  <si>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</si>
  <si>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</si>
  <si>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</si>
  <si>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</si>
  <si>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</si>
  <si>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</si>
  <si>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</si>
  <si>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</si>
  <si>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</si>
  <si>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</si>
  <si>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</si>
  <si>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</si>
  <si>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</si>
  <si>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</si>
  <si>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</si>
  <si>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</si>
  <si>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</si>
  <si>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</si>
  <si>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</si>
  <si>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</si>
  <si>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</si>
  <si>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</si>
  <si>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</si>
  <si>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</si>
  <si>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</si>
  <si>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</si>
  <si>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</si>
  <si>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</si>
  <si>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</si>
  <si>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</si>
  <si>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</si>
  <si>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</si>
  <si>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</si>
  <si>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</si>
  <si>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</si>
  <si>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</si>
  <si>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</si>
  <si>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</si>
  <si>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</si>
  <si>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</si>
  <si>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</si>
  <si>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</si>
  <si>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</si>
  <si>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</si>
  <si>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</si>
  <si>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</si>
  <si>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</si>
  <si>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</si>
  <si>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</si>
  <si>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</si>
  <si>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</si>
  <si>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</si>
  <si>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</si>
  <si>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</si>
  <si>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</si>
  <si>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</si>
  <si>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</si>
  <si>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</si>
  <si>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</si>
  <si>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</si>
  <si>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</si>
  <si>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</si>
  <si>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</si>
  <si>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</si>
  <si>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</si>
  <si>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</si>
  <si>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</si>
  <si>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</si>
  <si>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</si>
  <si>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</si>
  <si>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</si>
  <si>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</si>
  <si>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</si>
  <si>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</si>
  <si>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</si>
  <si>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</si>
  <si>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</si>
  <si>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</si>
  <si>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</si>
  <si>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</si>
  <si>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</si>
  <si>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</si>
  <si>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</si>
  <si>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</si>
  <si>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</si>
  <si>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</si>
  <si>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</si>
  <si>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</si>
  <si>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</si>
  <si>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</si>
  <si>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</si>
  <si>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</si>
  <si>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</si>
  <si>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</si>
  <si>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</si>
  <si>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</si>
  <si>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</si>
  <si>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</si>
  <si>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</si>
  <si>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</si>
  <si>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</si>
  <si>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</si>
  <si>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</si>
  <si>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漁業集落排水処理施設は、「神宿る島」宗像・沖ノ島と関連遺産群と世界遺産登録を受けている当市において、海洋資源と自然を守る上でも重要な施設であり必要不可欠な施設であるが、経営面では料金収入では賄えておらず、一般会計からの繰入金に依存をしている状況である。</t>
    </r>
    <r>
      <rPr>
        <sz val="11"/>
        <color theme="1"/>
        <rFont val="ＭＳ ゴシック"/>
        <family val="3"/>
        <charset val="128"/>
      </rPr>
      <t xml:space="preserve">
　令和2年度に地方公営企業法を適用し公営企業会計方式へ移行したことにより、財務諸表等が作成され財産状況が明確化した。経営状況を把握し、経営比較分析を行いながら、効率的で安定した事業運営を目指していく。</t>
    </r>
    <phoneticPr fontId="4"/>
  </si>
  <si>
    <t xml:space="preserve">　漁業集落排水施設（以下、漁集）事業については令和2年度から公営企業会計へ移行した。それに伴い「漁集特別会計」を廃止し、公共下水道事業を経営していた「下水道事業会計」へ会計統合を行った。
　当市では、沿岸部(岬地区の一部）、離島（地島・大島）で漁集事業を行っている。沿岸部については令和2年度から公共下水道へ圧送を行っている。離島では各々処理場を保有し汚水処理を行っている。
　①経常収支比率については、一般会計からの繰入金（補填）により、100％をわずかに上回っている。
　③流動比率については、漁集が保有する流動資産が少ないため100％を下回っているが、「下水道事業会計」全体で経営することで運転資金を確保し健全性・効率性を図っている。
　④企業債残高対事業規模比率は、料金収入に対する企業債の残高を表すものであるが、最近過去5ヵ年に企業債を借り入れながら施設更新を行ったことで企業債残高が増加したことや、料金収入が少ないため、大きな数値となっている。今後は企業債償還により減少していく見込みである。
　⑤経費回収率については100％を下回っている。使用料金体系は公共下水道と同一としており使用料収入で補えない経費については一般会計が負担している。
　⑥汚水処理原価については、離島を有すること等から汚水処理に係る効率性が低い一面があり、類似団体平均と比べ高額となっている。沿岸部（岬地区の一部）については公共下水道へ接続し圧送することにより汚水処理の効率化を図れているが、離島（地島、大島）に関しては公共下水道への接続が物理的に難しく、独自で処理場を保有する必要があるため、効率が悪く処理原価が高くなっている。
</t>
    <rPh sb="45" eb="46">
      <t>トモナ</t>
    </rPh>
    <rPh sb="68" eb="70">
      <t>ケイエイ</t>
    </rPh>
    <rPh sb="203" eb="205">
      <t>イッパン</t>
    </rPh>
    <rPh sb="205" eb="207">
      <t>カイケイ</t>
    </rPh>
    <rPh sb="210" eb="212">
      <t>クリイレ</t>
    </rPh>
    <rPh sb="212" eb="213">
      <t>キン</t>
    </rPh>
    <rPh sb="214" eb="216">
      <t>ホテン</t>
    </rPh>
    <rPh sb="230" eb="232">
      <t>ウワマワ</t>
    </rPh>
    <rPh sb="292" eb="294">
      <t>ケイエイ</t>
    </rPh>
    <rPh sb="299" eb="301">
      <t>ウンテン</t>
    </rPh>
    <rPh sb="301" eb="303">
      <t>シキン</t>
    </rPh>
    <rPh sb="545" eb="546">
      <t>ユウ</t>
    </rPh>
    <rPh sb="553" eb="555">
      <t>オスイ</t>
    </rPh>
    <rPh sb="555" eb="557">
      <t>ショリ</t>
    </rPh>
    <rPh sb="558" eb="559">
      <t>カカ</t>
    </rPh>
    <rPh sb="560" eb="563">
      <t>コウリツセイ</t>
    </rPh>
    <rPh sb="564" eb="565">
      <t>ヒク</t>
    </rPh>
    <rPh sb="566" eb="568">
      <t>イチメン</t>
    </rPh>
    <rPh sb="579" eb="580">
      <t>クラ</t>
    </rPh>
    <rPh sb="581" eb="583">
      <t>コウガク</t>
    </rPh>
    <rPh sb="590" eb="592">
      <t>エンガン</t>
    </rPh>
    <rPh sb="592" eb="593">
      <t>ブ</t>
    </rPh>
    <rPh sb="594" eb="595">
      <t>ミサキ</t>
    </rPh>
    <rPh sb="595" eb="597">
      <t>チク</t>
    </rPh>
    <rPh sb="598" eb="600">
      <t>イチブ</t>
    </rPh>
    <rPh sb="606" eb="608">
      <t>コウキョウ</t>
    </rPh>
    <rPh sb="608" eb="611">
      <t>ゲスイドウ</t>
    </rPh>
    <rPh sb="612" eb="614">
      <t>セツゾク</t>
    </rPh>
    <rPh sb="615" eb="617">
      <t>アッソウ</t>
    </rPh>
    <rPh sb="624" eb="626">
      <t>オスイ</t>
    </rPh>
    <rPh sb="626" eb="628">
      <t>ショリ</t>
    </rPh>
    <rPh sb="629" eb="632">
      <t>コウリツカ</t>
    </rPh>
    <rPh sb="633" eb="634">
      <t>ハカ</t>
    </rPh>
    <rPh sb="640" eb="642">
      <t>リトウ</t>
    </rPh>
    <rPh sb="643" eb="644">
      <t>ジ</t>
    </rPh>
    <rPh sb="644" eb="645">
      <t>シマ</t>
    </rPh>
    <rPh sb="646" eb="648">
      <t>オオシマ</t>
    </rPh>
    <rPh sb="650" eb="651">
      <t>カン</t>
    </rPh>
    <rPh sb="654" eb="656">
      <t>コウキョウ</t>
    </rPh>
    <rPh sb="656" eb="659">
      <t>ゲスイドウ</t>
    </rPh>
    <rPh sb="661" eb="663">
      <t>セツゾク</t>
    </rPh>
    <rPh sb="664" eb="667">
      <t>ブツリテキ</t>
    </rPh>
    <rPh sb="668" eb="669">
      <t>ムズカ</t>
    </rPh>
    <rPh sb="672" eb="674">
      <t>ドクジ</t>
    </rPh>
    <rPh sb="675" eb="678">
      <t>ショリジョウ</t>
    </rPh>
    <rPh sb="679" eb="681">
      <t>ホユウ</t>
    </rPh>
    <rPh sb="694" eb="695">
      <t>ワル</t>
    </rPh>
    <rPh sb="696" eb="698">
      <t>ショリ</t>
    </rPh>
    <rPh sb="698" eb="700">
      <t>ゲンカ</t>
    </rPh>
    <rPh sb="701" eb="702">
      <t>タカ</t>
    </rPh>
    <phoneticPr fontId="4"/>
  </si>
  <si>
    <t>　有形固定資産減価償却率は、公営企業会計での経営期間が短いことや、岬地区の一部や大島については平成28年から令和2年度までに処理施設等の更新が完了したことにより低い数値となっている。地島については供用開始から20年を迎えようとしており施設の老朽化が進んでいる。定期的な施設点検等により状況を把握し維持管理を行っていく必要がある。
　管渠については、供用開始から耐用年数を超えるものがなく老朽化率としては計上されていないが、定期的な点検・保守等により施設を維持していく必要がある。</t>
    <rPh sb="22" eb="24">
      <t>ケイエイ</t>
    </rPh>
    <rPh sb="24" eb="26">
      <t>キカン</t>
    </rPh>
    <rPh sb="27" eb="28">
      <t>ミジカ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</si>
</sst>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02F-403B-8077-8BBDAA7482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702F-403B-8077-8BBDAA7482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43.51</c:v>
                </c:pt>
                <c:pt idx="4">
                  <c:v>42.8</c:v>
                </c:pt>
              </c:numCache>
            </c:numRef>
          </c:val>
          <c:extLst>
            <c:ext xmlns:c16="http://schemas.microsoft.com/office/drawing/2014/chart" uri="{C3380CC4-5D6E-409C-BE32-E72D297353CC}">
              <c16:uniqueId val="{00000000-FF71-442B-9FD4-157C0D5D57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40.29</c:v>
                </c:pt>
                <c:pt idx="4">
                  <c:v>40.11</c:v>
                </c:pt>
              </c:numCache>
            </c:numRef>
          </c:val>
          <c:smooth val="0"/>
          <c:extLst>
            <c:ext xmlns:c16="http://schemas.microsoft.com/office/drawing/2014/chart" uri="{C3380CC4-5D6E-409C-BE32-E72D297353CC}">
              <c16:uniqueId val="{00000001-FF71-442B-9FD4-157C0D5D57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97.61</c:v>
                </c:pt>
                <c:pt idx="4">
                  <c:v>97.54</c:v>
                </c:pt>
              </c:numCache>
            </c:numRef>
          </c:val>
          <c:extLst>
            <c:ext xmlns:c16="http://schemas.microsoft.com/office/drawing/2014/chart" uri="{C3380CC4-5D6E-409C-BE32-E72D297353CC}">
              <c16:uniqueId val="{00000000-A3E1-4498-BA45-94E5327F9C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87.49</c:v>
                </c:pt>
                <c:pt idx="4">
                  <c:v>87.61</c:v>
                </c:pt>
              </c:numCache>
            </c:numRef>
          </c:val>
          <c:smooth val="0"/>
          <c:extLst>
            <c:ext xmlns:c16="http://schemas.microsoft.com/office/drawing/2014/chart" uri="{C3380CC4-5D6E-409C-BE32-E72D297353CC}">
              <c16:uniqueId val="{00000001-A3E1-4498-BA45-94E5327F9C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91.39</c:v>
                </c:pt>
                <c:pt idx="4">
                  <c:v>100.16</c:v>
                </c:pt>
              </c:numCache>
            </c:numRef>
          </c:val>
          <c:extLst>
            <c:ext xmlns:c16="http://schemas.microsoft.com/office/drawing/2014/chart" uri="{C3380CC4-5D6E-409C-BE32-E72D297353CC}">
              <c16:uniqueId val="{00000000-29A9-4CF3-991F-A8CF6C7B45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95.71</c:v>
                </c:pt>
                <c:pt idx="4">
                  <c:v>96.59</c:v>
                </c:pt>
              </c:numCache>
            </c:numRef>
          </c:val>
          <c:smooth val="0"/>
          <c:extLst>
            <c:ext xmlns:c16="http://schemas.microsoft.com/office/drawing/2014/chart" uri="{C3380CC4-5D6E-409C-BE32-E72D297353CC}">
              <c16:uniqueId val="{00000001-29A9-4CF3-991F-A8CF6C7B45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4.82</c:v>
                </c:pt>
                <c:pt idx="4">
                  <c:v>9.91</c:v>
                </c:pt>
              </c:numCache>
            </c:numRef>
          </c:val>
          <c:extLst>
            <c:ext xmlns:c16="http://schemas.microsoft.com/office/drawing/2014/chart" uri="{C3380CC4-5D6E-409C-BE32-E72D297353CC}">
              <c16:uniqueId val="{00000000-8CEA-49C5-9ED4-6D5905A318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29.9</c:v>
                </c:pt>
                <c:pt idx="4">
                  <c:v>32.58</c:v>
                </c:pt>
              </c:numCache>
            </c:numRef>
          </c:val>
          <c:smooth val="0"/>
          <c:extLst>
            <c:ext xmlns:c16="http://schemas.microsoft.com/office/drawing/2014/chart" uri="{C3380CC4-5D6E-409C-BE32-E72D297353CC}">
              <c16:uniqueId val="{00000001-8CEA-49C5-9ED4-6D5905A318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80-479C-A40C-7EB7DA739E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D80-479C-A40C-7EB7DA739E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BB-4722-93CC-C0860C6F57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11.66</c:v>
                </c:pt>
                <c:pt idx="4">
                  <c:v>18.57</c:v>
                </c:pt>
              </c:numCache>
            </c:numRef>
          </c:val>
          <c:smooth val="0"/>
          <c:extLst>
            <c:ext xmlns:c16="http://schemas.microsoft.com/office/drawing/2014/chart" uri="{C3380CC4-5D6E-409C-BE32-E72D297353CC}">
              <c16:uniqueId val="{00000001-3FBB-4722-93CC-C0860C6F57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88.57</c:v>
                </c:pt>
                <c:pt idx="4">
                  <c:v>63.13</c:v>
                </c:pt>
              </c:numCache>
            </c:numRef>
          </c:val>
          <c:extLst>
            <c:ext xmlns:c16="http://schemas.microsoft.com/office/drawing/2014/chart" uri="{C3380CC4-5D6E-409C-BE32-E72D297353CC}">
              <c16:uniqueId val="{00000000-4D78-476A-AE84-FE689D3408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53.11</c:v>
                </c:pt>
                <c:pt idx="4">
                  <c:v>54.48</c:v>
                </c:pt>
              </c:numCache>
            </c:numRef>
          </c:val>
          <c:smooth val="0"/>
          <c:extLst>
            <c:ext xmlns:c16="http://schemas.microsoft.com/office/drawing/2014/chart" uri="{C3380CC4-5D6E-409C-BE32-E72D297353CC}">
              <c16:uniqueId val="{00000001-4D78-476A-AE84-FE689D3408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2283.2800000000002</c:v>
                </c:pt>
                <c:pt idx="4">
                  <c:v>2268.16</c:v>
                </c:pt>
              </c:numCache>
            </c:numRef>
          </c:val>
          <c:extLst>
            <c:ext xmlns:c16="http://schemas.microsoft.com/office/drawing/2014/chart" uri="{C3380CC4-5D6E-409C-BE32-E72D297353CC}">
              <c16:uniqueId val="{00000000-D284-4416-B3A0-2D27F04DB2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807.81</c:v>
                </c:pt>
                <c:pt idx="4">
                  <c:v>733.23</c:v>
                </c:pt>
              </c:numCache>
            </c:numRef>
          </c:val>
          <c:smooth val="0"/>
          <c:extLst>
            <c:ext xmlns:c16="http://schemas.microsoft.com/office/drawing/2014/chart" uri="{C3380CC4-5D6E-409C-BE32-E72D297353CC}">
              <c16:uniqueId val="{00000001-D284-4416-B3A0-2D27F04DB2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38.21</c:v>
                </c:pt>
                <c:pt idx="4">
                  <c:v>48.72</c:v>
                </c:pt>
              </c:numCache>
            </c:numRef>
          </c:val>
          <c:extLst>
            <c:ext xmlns:c16="http://schemas.microsoft.com/office/drawing/2014/chart" uri="{C3380CC4-5D6E-409C-BE32-E72D297353CC}">
              <c16:uniqueId val="{00000000-00CF-46E8-99CC-3A94E9B9A8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49.44</c:v>
                </c:pt>
                <c:pt idx="4">
                  <c:v>54.39</c:v>
                </c:pt>
              </c:numCache>
            </c:numRef>
          </c:val>
          <c:smooth val="0"/>
          <c:extLst>
            <c:ext xmlns:c16="http://schemas.microsoft.com/office/drawing/2014/chart" uri="{C3380CC4-5D6E-409C-BE32-E72D297353CC}">
              <c16:uniqueId val="{00000001-00CF-46E8-99CC-3A94E9B9A8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423.17</c:v>
                </c:pt>
                <c:pt idx="4">
                  <c:v>333.02</c:v>
                </c:pt>
              </c:numCache>
            </c:numRef>
          </c:val>
          <c:extLst>
            <c:ext xmlns:c16="http://schemas.microsoft.com/office/drawing/2014/chart" uri="{C3380CC4-5D6E-409C-BE32-E72D297353CC}">
              <c16:uniqueId val="{00000000-351D-4554-AEB6-D49FAD4E3A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343.49</c:v>
                </c:pt>
                <c:pt idx="4">
                  <c:v>318.06</c:v>
                </c:pt>
              </c:numCache>
            </c:numRef>
          </c:val>
          <c:smooth val="0"/>
          <c:extLst>
            <c:ext xmlns:c16="http://schemas.microsoft.com/office/drawing/2014/chart" uri="{C3380CC4-5D6E-409C-BE32-E72D297353CC}">
              <c16:uniqueId val="{00000001-351D-4554-AEB6-D49FAD4E3A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宗像市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45">
        <f>データ!S6</f>
        <v>97214</v>
      </c>
      <c r="AM8" s="45"/>
      <c r="AN8" s="45"/>
      <c r="AO8" s="45"/>
      <c r="AP8" s="45"/>
      <c r="AQ8" s="45"/>
      <c r="AR8" s="45"/>
      <c r="AS8" s="45"/>
      <c r="AT8" s="46">
        <f>データ!T6</f>
        <v>119.94</v>
      </c>
      <c r="AU8" s="46"/>
      <c r="AV8" s="46"/>
      <c r="AW8" s="46"/>
      <c r="AX8" s="46"/>
      <c r="AY8" s="46"/>
      <c r="AZ8" s="46"/>
      <c r="BA8" s="46"/>
      <c r="BB8" s="46">
        <f>データ!U6</f>
        <v>810.52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57.7</v>
      </c>
      <c r="J10" s="46"/>
      <c r="K10" s="46"/>
      <c r="L10" s="46"/>
      <c r="M10" s="46"/>
      <c r="N10" s="46"/>
      <c r="O10" s="46"/>
      <c r="P10" s="46">
        <f>データ!P6</f>
        <v>2.23</v>
      </c>
      <c r="Q10" s="46"/>
      <c r="R10" s="46"/>
      <c r="S10" s="46"/>
      <c r="T10" s="46"/>
      <c r="U10" s="46"/>
      <c r="V10" s="46"/>
      <c r="W10" s="46">
        <f>データ!Q6</f>
        <v>86.44</v>
      </c>
      <c r="X10" s="46"/>
      <c r="Y10" s="46"/>
      <c r="Z10" s="46"/>
      <c r="AA10" s="46"/>
      <c r="AB10" s="46"/>
      <c r="AC10" s="46"/>
      <c r="AD10" s="45">
        <f>データ!R6</f>
        <v>3130</v>
      </c>
      <c r="AE10" s="45"/>
      <c r="AF10" s="45"/>
      <c r="AG10" s="45"/>
      <c r="AH10" s="45"/>
      <c r="AI10" s="45"/>
      <c r="AJ10" s="45"/>
      <c r="AK10" s="2"/>
      <c r="AL10" s="45">
        <f>データ!V6</f>
        <v>2158</v>
      </c>
      <c r="AM10" s="45"/>
      <c r="AN10" s="45"/>
      <c r="AO10" s="45"/>
      <c r="AP10" s="45"/>
      <c r="AQ10" s="45"/>
      <c r="AR10" s="45"/>
      <c r="AS10" s="45"/>
      <c r="AT10" s="46">
        <f>データ!W6</f>
        <v>0.73</v>
      </c>
      <c r="AU10" s="46"/>
      <c r="AV10" s="46"/>
      <c r="AW10" s="46"/>
      <c r="AX10" s="46"/>
      <c r="AY10" s="46"/>
      <c r="AZ10" s="46"/>
      <c r="BA10" s="46"/>
      <c r="BB10" s="46">
        <f>データ!X6</f>
        <v>2956.16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7Dffw/+S/BHZOKBlnn+GNywFYXeAyEKAkjdQK75Dk+4A3ZqbbT/Aacjt00L40GiQRjzhA1+gq0cpmo4oMLzrew==" saltValue="Qo4T0w/b4ROanKsUai4i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402206</v>
      </c>
      <c r="D6" s="19">
        <f t="shared" si="3"/>
        <v>46</v>
      </c>
      <c r="E6" s="19">
        <f t="shared" si="3"/>
        <v>17</v>
      </c>
      <c r="F6" s="19">
        <f t="shared" si="3"/>
        <v>6</v>
      </c>
      <c r="G6" s="19">
        <f t="shared" si="3"/>
        <v>0</v>
      </c>
      <c r="H6" s="19" t="str">
        <f t="shared" si="3"/>
        <v>福岡県　宗像市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57.7</v>
      </c>
      <c r="P6" s="20">
        <f t="shared" si="3"/>
        <v>2.23</v>
      </c>
      <c r="Q6" s="20">
        <f t="shared" si="3"/>
        <v>86.44</v>
      </c>
      <c r="R6" s="20">
        <f t="shared" si="3"/>
        <v>3130</v>
      </c>
      <c r="S6" s="20">
        <f t="shared" si="3"/>
        <v>97214</v>
      </c>
      <c r="T6" s="20">
        <f t="shared" si="3"/>
        <v>119.94</v>
      </c>
      <c r="U6" s="20">
        <f t="shared" si="3"/>
        <v>810.52</v>
      </c>
      <c r="V6" s="20">
        <f t="shared" si="3"/>
        <v>2158</v>
      </c>
      <c r="W6" s="20">
        <f t="shared" si="3"/>
        <v>0.73</v>
      </c>
      <c r="X6" s="20">
        <f t="shared" si="3"/>
        <v>2956.16</v>
      </c>
      <c r="Y6" s="21" t="str">
        <f>IF(Y7="",NA(),Y7)</f>
        <v>-</v>
      </c>
      <c r="Z6" s="21" t="str">
        <f t="shared" ref="Z6:AH6" si="4">IF(Z7="",NA(),Z7)</f>
        <v>-</v>
      </c>
      <c r="AA6" s="21" t="str">
        <f t="shared" si="4"/>
        <v>-</v>
      </c>
      <c r="AB6" s="21">
        <f t="shared" si="4"/>
        <v>91.39</v>
      </c>
      <c r="AC6" s="21">
        <f t="shared" si="4"/>
        <v>100.16</v>
      </c>
      <c r="AD6" s="21" t="str">
        <f t="shared" si="4"/>
        <v>-</v>
      </c>
      <c r="AE6" s="21" t="str">
        <f t="shared" si="4"/>
        <v>-</v>
      </c>
      <c r="AF6" s="21" t="str">
        <f t="shared" si="4"/>
        <v>-</v>
      </c>
      <c r="AG6" s="21">
        <f t="shared" si="4"/>
        <v>95.71</v>
      </c>
      <c r="AH6" s="21">
        <f t="shared" si="4"/>
        <v>96.59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11.66</v>
      </c>
      <c r="AS6" s="21">
        <f t="shared" si="5"/>
        <v>18.57</v>
      </c>
      <c r="AT6" s="20" t="str">
        <f>IF(AT7="","",IF(AT7="-","【-】","【"&amp;SUBSTITUTE(TEXT(AT7,"#,##0.00"),"-","△")&amp;"】"))</f>
        <v>【102.08】</v>
      </c>
      <c r="AU6" s="21" t="str">
        <f>IF(AU7="",NA(),AU7)</f>
        <v>-</v>
      </c>
      <c r="AV6" s="21" t="str">
        <f t="shared" ref="AV6:BD6" si="6">IF(AV7="",NA(),AV7)</f>
        <v>-</v>
      </c>
      <c r="AW6" s="21" t="str">
        <f t="shared" si="6"/>
        <v>-</v>
      </c>
      <c r="AX6" s="21">
        <f t="shared" si="6"/>
        <v>88.57</v>
      </c>
      <c r="AY6" s="21">
        <f t="shared" si="6"/>
        <v>63.13</v>
      </c>
      <c r="AZ6" s="21" t="str">
        <f t="shared" si="6"/>
        <v>-</v>
      </c>
      <c r="BA6" s="21" t="str">
        <f t="shared" si="6"/>
        <v>-</v>
      </c>
      <c r="BB6" s="21" t="str">
        <f t="shared" si="6"/>
        <v>-</v>
      </c>
      <c r="BC6" s="21">
        <f t="shared" si="6"/>
        <v>53.11</v>
      </c>
      <c r="BD6" s="21">
        <f t="shared" si="6"/>
        <v>54.48</v>
      </c>
      <c r="BE6" s="20" t="str">
        <f>IF(BE7="","",IF(BE7="-","【-】","【"&amp;SUBSTITUTE(TEXT(BE7,"#,##0.00"),"-","△")&amp;"】"))</f>
        <v>【61.46】</v>
      </c>
      <c r="BF6" s="21" t="str">
        <f>IF(BF7="",NA(),BF7)</f>
        <v>-</v>
      </c>
      <c r="BG6" s="21" t="str">
        <f t="shared" ref="BG6:BO6" si="7">IF(BG7="",NA(),BG7)</f>
        <v>-</v>
      </c>
      <c r="BH6" s="21" t="str">
        <f t="shared" si="7"/>
        <v>-</v>
      </c>
      <c r="BI6" s="21">
        <f t="shared" si="7"/>
        <v>2283.2800000000002</v>
      </c>
      <c r="BJ6" s="21">
        <f t="shared" si="7"/>
        <v>2268.16</v>
      </c>
      <c r="BK6" s="21" t="str">
        <f t="shared" si="7"/>
        <v>-</v>
      </c>
      <c r="BL6" s="21" t="str">
        <f t="shared" si="7"/>
        <v>-</v>
      </c>
      <c r="BM6" s="21" t="str">
        <f t="shared" si="7"/>
        <v>-</v>
      </c>
      <c r="BN6" s="21">
        <f t="shared" si="7"/>
        <v>807.81</v>
      </c>
      <c r="BO6" s="21">
        <f t="shared" si="7"/>
        <v>733.23</v>
      </c>
      <c r="BP6" s="20" t="str">
        <f>IF(BP7="","",IF(BP7="-","【-】","【"&amp;SUBSTITUTE(TEXT(BP7,"#,##0.00"),"-","△")&amp;"】"))</f>
        <v>【974.72】</v>
      </c>
      <c r="BQ6" s="21" t="str">
        <f>IF(BQ7="",NA(),BQ7)</f>
        <v>-</v>
      </c>
      <c r="BR6" s="21" t="str">
        <f t="shared" ref="BR6:BZ6" si="8">IF(BR7="",NA(),BR7)</f>
        <v>-</v>
      </c>
      <c r="BS6" s="21" t="str">
        <f t="shared" si="8"/>
        <v>-</v>
      </c>
      <c r="BT6" s="21">
        <f t="shared" si="8"/>
        <v>38.21</v>
      </c>
      <c r="BU6" s="21">
        <f t="shared" si="8"/>
        <v>48.72</v>
      </c>
      <c r="BV6" s="21" t="str">
        <f t="shared" si="8"/>
        <v>-</v>
      </c>
      <c r="BW6" s="21" t="str">
        <f t="shared" si="8"/>
        <v>-</v>
      </c>
      <c r="BX6" s="21" t="str">
        <f t="shared" si="8"/>
        <v>-</v>
      </c>
      <c r="BY6" s="21">
        <f t="shared" si="8"/>
        <v>49.44</v>
      </c>
      <c r="BZ6" s="21">
        <f t="shared" si="8"/>
        <v>54.39</v>
      </c>
      <c r="CA6" s="20" t="str">
        <f>IF(CA7="","",IF(CA7="-","【-】","【"&amp;SUBSTITUTE(TEXT(CA7,"#,##0.00"),"-","△")&amp;"】"))</f>
        <v>【44.22】</v>
      </c>
      <c r="CB6" s="21" t="str">
        <f>IF(CB7="",NA(),CB7)</f>
        <v>-</v>
      </c>
      <c r="CC6" s="21" t="str">
        <f t="shared" ref="CC6:CK6" si="9">IF(CC7="",NA(),CC7)</f>
        <v>-</v>
      </c>
      <c r="CD6" s="21" t="str">
        <f t="shared" si="9"/>
        <v>-</v>
      </c>
      <c r="CE6" s="21">
        <f t="shared" si="9"/>
        <v>423.17</v>
      </c>
      <c r="CF6" s="21">
        <f t="shared" si="9"/>
        <v>333.02</v>
      </c>
      <c r="CG6" s="21" t="str">
        <f t="shared" si="9"/>
        <v>-</v>
      </c>
      <c r="CH6" s="21" t="str">
        <f t="shared" si="9"/>
        <v>-</v>
      </c>
      <c r="CI6" s="21" t="str">
        <f t="shared" si="9"/>
        <v>-</v>
      </c>
      <c r="CJ6" s="21">
        <f t="shared" si="9"/>
        <v>343.49</v>
      </c>
      <c r="CK6" s="21">
        <f t="shared" si="9"/>
        <v>318.06</v>
      </c>
      <c r="CL6" s="20" t="str">
        <f>IF(CL7="","",IF(CL7="-","【-】","【"&amp;SUBSTITUTE(TEXT(CL7,"#,##0.00"),"-","△")&amp;"】"))</f>
        <v>【392.85】</v>
      </c>
      <c r="CM6" s="21" t="str">
        <f>IF(CM7="",NA(),CM7)</f>
        <v>-</v>
      </c>
      <c r="CN6" s="21" t="str">
        <f t="shared" ref="CN6:CV6" si="10">IF(CN7="",NA(),CN7)</f>
        <v>-</v>
      </c>
      <c r="CO6" s="21" t="str">
        <f t="shared" si="10"/>
        <v>-</v>
      </c>
      <c r="CP6" s="21">
        <f t="shared" si="10"/>
        <v>43.51</v>
      </c>
      <c r="CQ6" s="21">
        <f t="shared" si="10"/>
        <v>42.8</v>
      </c>
      <c r="CR6" s="21" t="str">
        <f t="shared" si="10"/>
        <v>-</v>
      </c>
      <c r="CS6" s="21" t="str">
        <f t="shared" si="10"/>
        <v>-</v>
      </c>
      <c r="CT6" s="21" t="str">
        <f t="shared" si="10"/>
        <v>-</v>
      </c>
      <c r="CU6" s="21">
        <f t="shared" si="10"/>
        <v>40.29</v>
      </c>
      <c r="CV6" s="21">
        <f t="shared" si="10"/>
        <v>40.11</v>
      </c>
      <c r="CW6" s="20" t="str">
        <f>IF(CW7="","",IF(CW7="-","【-】","【"&amp;SUBSTITUTE(TEXT(CW7,"#,##0.00"),"-","△")&amp;"】"))</f>
        <v>【32.23】</v>
      </c>
      <c r="CX6" s="21" t="str">
        <f>IF(CX7="",NA(),CX7)</f>
        <v>-</v>
      </c>
      <c r="CY6" s="21" t="str">
        <f t="shared" ref="CY6:DG6" si="11">IF(CY7="",NA(),CY7)</f>
        <v>-</v>
      </c>
      <c r="CZ6" s="21" t="str">
        <f t="shared" si="11"/>
        <v>-</v>
      </c>
      <c r="DA6" s="21">
        <f t="shared" si="11"/>
        <v>97.61</v>
      </c>
      <c r="DB6" s="21">
        <f t="shared" si="11"/>
        <v>97.54</v>
      </c>
      <c r="DC6" s="21" t="str">
        <f t="shared" si="11"/>
        <v>-</v>
      </c>
      <c r="DD6" s="21" t="str">
        <f t="shared" si="11"/>
        <v>-</v>
      </c>
      <c r="DE6" s="21" t="str">
        <f t="shared" si="11"/>
        <v>-</v>
      </c>
      <c r="DF6" s="21">
        <f t="shared" si="11"/>
        <v>87.49</v>
      </c>
      <c r="DG6" s="21">
        <f t="shared" si="11"/>
        <v>87.61</v>
      </c>
      <c r="DH6" s="20" t="str">
        <f>IF(DH7="","",IF(DH7="-","【-】","【"&amp;SUBSTITUTE(TEXT(DH7,"#,##0.00"),"-","△")&amp;"】"))</f>
        <v>【80.63】</v>
      </c>
      <c r="DI6" s="21" t="str">
        <f>IF(DI7="",NA(),DI7)</f>
        <v>-</v>
      </c>
      <c r="DJ6" s="21" t="str">
        <f t="shared" ref="DJ6:DR6" si="12">IF(DJ7="",NA(),DJ7)</f>
        <v>-</v>
      </c>
      <c r="DK6" s="21" t="str">
        <f t="shared" si="12"/>
        <v>-</v>
      </c>
      <c r="DL6" s="21">
        <f t="shared" si="12"/>
        <v>4.82</v>
      </c>
      <c r="DM6" s="21">
        <f t="shared" si="12"/>
        <v>9.91</v>
      </c>
      <c r="DN6" s="21" t="str">
        <f t="shared" si="12"/>
        <v>-</v>
      </c>
      <c r="DO6" s="21" t="str">
        <f t="shared" si="12"/>
        <v>-</v>
      </c>
      <c r="DP6" s="21" t="str">
        <f t="shared" si="12"/>
        <v>-</v>
      </c>
      <c r="DQ6" s="21">
        <f t="shared" si="12"/>
        <v>29.9</v>
      </c>
      <c r="DR6" s="21">
        <f t="shared" si="12"/>
        <v>32.58</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0.01</v>
      </c>
      <c r="EN6" s="20">
        <f t="shared" si="14"/>
        <v>0</v>
      </c>
      <c r="EO6" s="20" t="str">
        <f>IF(EO7="","",IF(EO7="-","【-】","【"&amp;SUBSTITUTE(TEXT(EO7,"#,##0.00"),"-","△")&amp;"】"))</f>
        <v>【0.01】</v>
      </c>
    </row>
    <row r="7" spans="1:148" s="22" customFormat="1" x14ac:dyDescent="0.15">
      <c r="A7" s="14"/>
      <c r="B7" s="23">
        <v>2021</v>
      </c>
      <c r="C7" s="23">
        <v>402206</v>
      </c>
      <c r="D7" s="23">
        <v>46</v>
      </c>
      <c r="E7" s="23">
        <v>17</v>
      </c>
      <c r="F7" s="23">
        <v>6</v>
      </c>
      <c r="G7" s="23">
        <v>0</v>
      </c>
      <c r="H7" s="23" t="s">
        <v>96</v>
      </c>
      <c r="I7" s="23" t="s">
        <v>97</v>
      </c>
      <c r="J7" s="23" t="s">
        <v>98</v>
      </c>
      <c r="K7" s="23" t="s">
        <v>99</v>
      </c>
      <c r="L7" s="23" t="s">
        <v>100</v>
      </c>
      <c r="M7" s="23" t="s">
        <v>101</v>
      </c>
      <c r="N7" s="24" t="s">
        <v>102</v>
      </c>
      <c r="O7" s="24">
        <v>57.7</v>
      </c>
      <c r="P7" s="24">
        <v>2.23</v>
      </c>
      <c r="Q7" s="24">
        <v>86.44</v>
      </c>
      <c r="R7" s="24">
        <v>3130</v>
      </c>
      <c r="S7" s="24">
        <v>97214</v>
      </c>
      <c r="T7" s="24">
        <v>119.94</v>
      </c>
      <c r="U7" s="24">
        <v>810.52</v>
      </c>
      <c r="V7" s="24">
        <v>2158</v>
      </c>
      <c r="W7" s="24">
        <v>0.73</v>
      </c>
      <c r="X7" s="24">
        <v>2956.16</v>
      </c>
      <c r="Y7" s="24" t="s">
        <v>102</v>
      </c>
      <c r="Z7" s="24" t="s">
        <v>102</v>
      </c>
      <c r="AA7" s="24" t="s">
        <v>102</v>
      </c>
      <c r="AB7" s="24">
        <v>91.39</v>
      </c>
      <c r="AC7" s="24">
        <v>100.16</v>
      </c>
      <c r="AD7" s="24" t="s">
        <v>102</v>
      </c>
      <c r="AE7" s="24" t="s">
        <v>102</v>
      </c>
      <c r="AF7" s="24" t="s">
        <v>102</v>
      </c>
      <c r="AG7" s="24">
        <v>95.71</v>
      </c>
      <c r="AH7" s="24">
        <v>96.59</v>
      </c>
      <c r="AI7" s="24">
        <v>98.64</v>
      </c>
      <c r="AJ7" s="24" t="s">
        <v>102</v>
      </c>
      <c r="AK7" s="24" t="s">
        <v>102</v>
      </c>
      <c r="AL7" s="24" t="s">
        <v>102</v>
      </c>
      <c r="AM7" s="24">
        <v>0</v>
      </c>
      <c r="AN7" s="24">
        <v>0</v>
      </c>
      <c r="AO7" s="24" t="s">
        <v>102</v>
      </c>
      <c r="AP7" s="24" t="s">
        <v>102</v>
      </c>
      <c r="AQ7" s="24" t="s">
        <v>102</v>
      </c>
      <c r="AR7" s="24">
        <v>11.66</v>
      </c>
      <c r="AS7" s="24">
        <v>18.57</v>
      </c>
      <c r="AT7" s="24">
        <v>102.08</v>
      </c>
      <c r="AU7" s="24" t="s">
        <v>102</v>
      </c>
      <c r="AV7" s="24" t="s">
        <v>102</v>
      </c>
      <c r="AW7" s="24" t="s">
        <v>102</v>
      </c>
      <c r="AX7" s="24">
        <v>88.57</v>
      </c>
      <c r="AY7" s="24">
        <v>63.13</v>
      </c>
      <c r="AZ7" s="24" t="s">
        <v>102</v>
      </c>
      <c r="BA7" s="24" t="s">
        <v>102</v>
      </c>
      <c r="BB7" s="24" t="s">
        <v>102</v>
      </c>
      <c r="BC7" s="24">
        <v>53.11</v>
      </c>
      <c r="BD7" s="24">
        <v>54.48</v>
      </c>
      <c r="BE7" s="24">
        <v>61.46</v>
      </c>
      <c r="BF7" s="24" t="s">
        <v>102</v>
      </c>
      <c r="BG7" s="24" t="s">
        <v>102</v>
      </c>
      <c r="BH7" s="24" t="s">
        <v>102</v>
      </c>
      <c r="BI7" s="24">
        <v>2283.2800000000002</v>
      </c>
      <c r="BJ7" s="24">
        <v>2268.16</v>
      </c>
      <c r="BK7" s="24" t="s">
        <v>102</v>
      </c>
      <c r="BL7" s="24" t="s">
        <v>102</v>
      </c>
      <c r="BM7" s="24" t="s">
        <v>102</v>
      </c>
      <c r="BN7" s="24">
        <v>807.81</v>
      </c>
      <c r="BO7" s="24">
        <v>733.23</v>
      </c>
      <c r="BP7" s="24">
        <v>974.72</v>
      </c>
      <c r="BQ7" s="24" t="s">
        <v>102</v>
      </c>
      <c r="BR7" s="24" t="s">
        <v>102</v>
      </c>
      <c r="BS7" s="24" t="s">
        <v>102</v>
      </c>
      <c r="BT7" s="24">
        <v>38.21</v>
      </c>
      <c r="BU7" s="24">
        <v>48.72</v>
      </c>
      <c r="BV7" s="24" t="s">
        <v>102</v>
      </c>
      <c r="BW7" s="24" t="s">
        <v>102</v>
      </c>
      <c r="BX7" s="24" t="s">
        <v>102</v>
      </c>
      <c r="BY7" s="24">
        <v>49.44</v>
      </c>
      <c r="BZ7" s="24">
        <v>54.39</v>
      </c>
      <c r="CA7" s="24">
        <v>44.22</v>
      </c>
      <c r="CB7" s="24" t="s">
        <v>102</v>
      </c>
      <c r="CC7" s="24" t="s">
        <v>102</v>
      </c>
      <c r="CD7" s="24" t="s">
        <v>102</v>
      </c>
      <c r="CE7" s="24">
        <v>423.17</v>
      </c>
      <c r="CF7" s="24">
        <v>333.02</v>
      </c>
      <c r="CG7" s="24" t="s">
        <v>102</v>
      </c>
      <c r="CH7" s="24" t="s">
        <v>102</v>
      </c>
      <c r="CI7" s="24" t="s">
        <v>102</v>
      </c>
      <c r="CJ7" s="24">
        <v>343.49</v>
      </c>
      <c r="CK7" s="24">
        <v>318.06</v>
      </c>
      <c r="CL7" s="24">
        <v>392.85</v>
      </c>
      <c r="CM7" s="24" t="s">
        <v>102</v>
      </c>
      <c r="CN7" s="24" t="s">
        <v>102</v>
      </c>
      <c r="CO7" s="24" t="s">
        <v>102</v>
      </c>
      <c r="CP7" s="24">
        <v>43.51</v>
      </c>
      <c r="CQ7" s="24">
        <v>42.8</v>
      </c>
      <c r="CR7" s="24" t="s">
        <v>102</v>
      </c>
      <c r="CS7" s="24" t="s">
        <v>102</v>
      </c>
      <c r="CT7" s="24" t="s">
        <v>102</v>
      </c>
      <c r="CU7" s="24">
        <v>40.29</v>
      </c>
      <c r="CV7" s="24">
        <v>40.11</v>
      </c>
      <c r="CW7" s="24">
        <v>32.229999999999997</v>
      </c>
      <c r="CX7" s="24" t="s">
        <v>102</v>
      </c>
      <c r="CY7" s="24" t="s">
        <v>102</v>
      </c>
      <c r="CZ7" s="24" t="s">
        <v>102</v>
      </c>
      <c r="DA7" s="24">
        <v>97.61</v>
      </c>
      <c r="DB7" s="24">
        <v>97.54</v>
      </c>
      <c r="DC7" s="24" t="s">
        <v>102</v>
      </c>
      <c r="DD7" s="24" t="s">
        <v>102</v>
      </c>
      <c r="DE7" s="24" t="s">
        <v>102</v>
      </c>
      <c r="DF7" s="24">
        <v>87.49</v>
      </c>
      <c r="DG7" s="24">
        <v>87.61</v>
      </c>
      <c r="DH7" s="24">
        <v>80.63</v>
      </c>
      <c r="DI7" s="24" t="s">
        <v>102</v>
      </c>
      <c r="DJ7" s="24" t="s">
        <v>102</v>
      </c>
      <c r="DK7" s="24" t="s">
        <v>102</v>
      </c>
      <c r="DL7" s="24">
        <v>4.82</v>
      </c>
      <c r="DM7" s="24">
        <v>9.91</v>
      </c>
      <c r="DN7" s="24" t="s">
        <v>102</v>
      </c>
      <c r="DO7" s="24" t="s">
        <v>102</v>
      </c>
      <c r="DP7" s="24" t="s">
        <v>102</v>
      </c>
      <c r="DQ7" s="24">
        <v>29.9</v>
      </c>
      <c r="DR7" s="24">
        <v>32.58</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0.01</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優雅</cp:lastModifiedBy>
  <cp:lastPrinted>2023-01-25T00:54:30Z</cp:lastPrinted>
  <dcterms:created xsi:type="dcterms:W3CDTF">2023-01-12T23:47:51Z</dcterms:created>
  <dcterms:modified xsi:type="dcterms:W3CDTF">2023-01-25T00:54:53Z</dcterms:modified>
  <cp:category/>
</cp:coreProperties>
</file>