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kfile\33環境部\3303下水道課\02管理係\下水区分・地区・校区別集計表\やまなか事務処理\06収支計画・経営分析\経営分析\R5\"/>
    </mc:Choice>
  </mc:AlternateContent>
  <workbookProtection workbookAlgorithmName="SHA-512" workbookHashValue="C/Rydk13liR3Zg6qLrDL4CLJEuObA80UX9sOLxN4XpHE+NYfsxc0QmaOR8hMGQqTz455HWXtvZy6VpSyZpIg9w==" workbookSaltValue="PV1kdbny4f3KZVP1eWd2X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<sst xmlns="http://schemas.openxmlformats.org/spreadsheetml/2006/main" count="231" uniqueCount="117">
  <si>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</si>
  <si>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</si>
  <si>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</si>
  <si>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</si>
  <si>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</si>
  <si>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</si>
  <si>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</si>
  <si>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</si>
  <si>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</si>
  <si>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</si>
  <si>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</si>
  <si>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</si>
  <si>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</si>
  <si>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</si>
  <si>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</si>
  <si>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</si>
  <si>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</si>
  <si>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</si>
  <si>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</si>
  <si>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</si>
  <si>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</si>
  <si>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</si>
  <si>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</si>
  <si>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</si>
  <si>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</si>
  <si>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</si>
  <si>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</si>
  <si>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</si>
  <si>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</si>
  <si>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</si>
  <si>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</si>
  <si>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</si>
  <si>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</si>
  <si>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</si>
  <si>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</si>
  <si>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</si>
  <si>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</si>
  <si>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</si>
  <si>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</si>
  <si>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</si>
  <si>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</si>
  <si>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</si>
  <si>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</si>
  <si>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</si>
  <si>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</si>
  <si>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</si>
  <si>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</si>
  <si>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</si>
  <si>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</si>
  <si>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</si>
  <si>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</si>
  <si>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</si>
  <si>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</si>
  <si>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</si>
  <si>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</si>
  <si>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</si>
  <si>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</si>
  <si>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</si>
  <si>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</si>
  <si>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</si>
  <si>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</si>
  <si>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</si>
  <si>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</si>
  <si>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</si>
  <si>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</si>
  <si>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</si>
  <si>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</si>
  <si>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</si>
  <si>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</si>
  <si>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</si>
  <si>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</si>
  <si>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</si>
  <si>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</si>
  <si>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</si>
  <si>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</si>
  <si>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</si>
  <si>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</si>
  <si>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</si>
  <si>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</si>
  <si>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</si>
  <si>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</si>
  <si>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</si>
  <si>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</si>
  <si>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</si>
  <si>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</si>
  <si>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</si>
  <si>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</si>
  <si>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</si>
  <si>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</si>
  <si>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</si>
  <si>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</si>
  <si>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</si>
  <si>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</si>
  <si>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</si>
  <si>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</si>
  <si>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</si>
  <si>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宗像市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</si>
  <si>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</si>
  <si>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</si>
  <si>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</si>
  <si>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</si>
  <si>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</si>
  <si>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</si>
  <si>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</si>
  <si>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</si>
  <si>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</si>
  <si>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</si>
  <si>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</si>
  <si>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</si>
  <si>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</si>
  <si>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</si>
  <si>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</si>
  <si>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</si>
  <si>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</si>
  <si>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4年度は、使用料減免等の影響により使用料収入が減少したため、例年の数値と比較し悪くなっている部分もあるが、総じて全国の類似団体と比較しても堅調な経営を行っていると言える。また、事業開始から50年を超え、有形固定資産減価償却率が類似団体の平均より高く、下水道関連施設の老朽化が進行しているとも言える。
　今後は、施設の劣化状況等を把握したうえで、長寿命化対策を含む計画的な改築や更新、維持管理を行い、老朽化施設の適正かつ効率的な管理を行っていく必要がある。
　また、接続促進やなどによる収益の向上や徴収困難案件に対する滞納整理を進め料金徴収に努めていく。</t>
    <rPh sb="1" eb="3">
      <t>レイワ</t>
    </rPh>
    <rPh sb="4" eb="6">
      <t>ネンド</t>
    </rPh>
    <rPh sb="8" eb="11">
      <t>シヨウリョウ</t>
    </rPh>
    <rPh sb="11" eb="13">
      <t>ゲンメン</t>
    </rPh>
    <rPh sb="13" eb="14">
      <t>トウ</t>
    </rPh>
    <rPh sb="15" eb="17">
      <t>エイキョウ</t>
    </rPh>
    <rPh sb="20" eb="23">
      <t>シヨウリョウ</t>
    </rPh>
    <rPh sb="23" eb="25">
      <t>シュウニュウ</t>
    </rPh>
    <rPh sb="26" eb="28">
      <t>ゲンショウ</t>
    </rPh>
    <rPh sb="33" eb="35">
      <t>レイネン</t>
    </rPh>
    <rPh sb="42" eb="43">
      <t>ワル</t>
    </rPh>
    <rPh sb="49" eb="51">
      <t>ブブン</t>
    </rPh>
    <phoneticPr fontId="4"/>
  </si>
  <si>
    <t>①経常収支比率は、使用料収入や一般会計からの繰入金等の収益にて、維持管理費や支払利息等の費用をどの程度賄えているかを表す指数で、増加した減価償却費及び動力費等の影響により昨年度と比較して数値が下がっているものの、100％を超えており健全である。
②累積欠損比率は、営業収支に対する累積欠損金の状況を表す指標で、当市は欠損金は発生しておらず健全である。
③流動比率は、短期的な債務に対する支払い能力を表す指数で、当市は100％を越え、類似団体平均よりも数値は高い。
④企業債残高対事業規模比率とは使用料収入に対する企業債残高の割合であり、当市は令和4年度に国の交付金を活用して実施した市民の負担軽減のための使用料減免による影響で使用料収入が減少し、当該数値は上がっているが、毎年新規借入を上回る償還を続けており、また平均よりも低い数値のため健全性が高いと捉えることができる。
⑤経費回収率は、使用料で回収すべき経費をどの程度使用料収入で賄えているかを表す数値で、当市は令和4年度に実施した使用料減免の影響で使用料収入が減少したため、昨年度は100％を切る数値となっている。
⑥汚水処理原価は、有収水量１㎥あたりの汚水処理に要した費用であり、資本費・維持管理費の両方を含めた汚水処理に係るコストを示す指数で、当市は有収水量の減少により、例年より数値が上がっている。
⑦施設利用率は、一日に対応可能な処理能力に対する一日平均処理水量の割合であり、当市は平均より利用率が高く、効率性が高い。
⑧水洗化率は、処理区域内人口のうち、実際に水洗便所を設置して汚水処理をしている割合を示す指数で、当市は処理人口の増加に伴い微増となっている。約９９％と平均より水洗化率は高い。</t>
    <rPh sb="64" eb="66">
      <t>ゾウカ</t>
    </rPh>
    <rPh sb="85" eb="88">
      <t>サクネンド</t>
    </rPh>
    <rPh sb="89" eb="91">
      <t>ヒカク</t>
    </rPh>
    <rPh sb="277" eb="278">
      <t>クニ</t>
    </rPh>
    <rPh sb="279" eb="282">
      <t>コウフキン</t>
    </rPh>
    <rPh sb="283" eb="285">
      <t>カツヨウ</t>
    </rPh>
    <rPh sb="291" eb="293">
      <t>シミン</t>
    </rPh>
    <rPh sb="294" eb="298">
      <t>フタンケイゲン</t>
    </rPh>
    <rPh sb="555" eb="556">
      <t>ユウ</t>
    </rPh>
    <rPh sb="556" eb="557">
      <t>シュウ</t>
    </rPh>
    <rPh sb="557" eb="559">
      <t>スイリョウ</t>
    </rPh>
    <rPh sb="560" eb="562">
      <t>ゲンショウ</t>
    </rPh>
    <rPh sb="566" eb="568">
      <t>レイネン</t>
    </rPh>
    <rPh sb="570" eb="572">
      <t>スウチ</t>
    </rPh>
    <rPh sb="573" eb="574">
      <t>ア</t>
    </rPh>
    <phoneticPr fontId="4"/>
  </si>
  <si>
    <t>　昭和45年の事業開始から50年以上が経過し、施設の老朽化が進んでいる。
　そのため、管渠施設については、早期に供用開始した日の里地区や自由ヶ丘地区などをはじめ、老朽化したマンホール蓋等の更新を行っている。併せて、管内カメラ調査等を行い、判明した老朽管・老朽蓋の改築更新も進めている。また、管と桝の接合部の補修などの浸入水対策事業も引き続き行っており、経費の抑制に努めている状況である。
　ポンプ場施設については、毎年老朽化した箇所の改築更新を継続して行っている。
　また、処理場については、令和４年度に下水道事業運営審議会を開催し、施設の改築案とリニューアル案を比較検討し、リニューアルを行う方向性で答申をもらい、下水道ビジョンにて方向性を定めている。</t>
    <rPh sb="207" eb="209">
      <t>マイトシ</t>
    </rPh>
    <rPh sb="237" eb="240">
      <t>ショリジョウ</t>
    </rPh>
    <rPh sb="246" eb="248">
      <t>レイワ</t>
    </rPh>
    <rPh sb="249" eb="251">
      <t>ネンド</t>
    </rPh>
    <rPh sb="252" eb="255">
      <t>ゲスイドウ</t>
    </rPh>
    <rPh sb="255" eb="257">
      <t>ジギョウ</t>
    </rPh>
    <rPh sb="257" eb="259">
      <t>ウンエイ</t>
    </rPh>
    <rPh sb="259" eb="262">
      <t>シンギカイ</t>
    </rPh>
    <rPh sb="263" eb="265">
      <t>カイサイ</t>
    </rPh>
    <rPh sb="267" eb="269">
      <t>シセツ</t>
    </rPh>
    <rPh sb="270" eb="272">
      <t>カイチク</t>
    </rPh>
    <rPh sb="272" eb="273">
      <t>アン</t>
    </rPh>
    <rPh sb="280" eb="281">
      <t>アン</t>
    </rPh>
    <rPh sb="282" eb="284">
      <t>ヒカク</t>
    </rPh>
    <rPh sb="284" eb="286">
      <t>ケントウ</t>
    </rPh>
    <rPh sb="295" eb="296">
      <t>オコナ</t>
    </rPh>
    <rPh sb="297" eb="300">
      <t>ホウコウセイ</t>
    </rPh>
    <rPh sb="301" eb="303">
      <t>トウシン</t>
    </rPh>
    <rPh sb="308" eb="311">
      <t>ゲスイドウ</t>
    </rPh>
    <rPh sb="317" eb="320">
      <t>ホウコウセイ</t>
    </rPh>
    <rPh sb="321" eb="322">
      <t>サダ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</si>
</sst>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0.03</c:v>
                </c:pt>
                <c:pt idx="4" formatCode="#,##0.00;&quot;△&quot;#,##0.00;&quot;-&quot;">
                  <c:v>0.11</c:v>
                </c:pt>
              </c:numCache>
            </c:numRef>
          </c:val>
          <c:extLst>
            <c:ext xmlns:c16="http://schemas.microsoft.com/office/drawing/2014/chart" uri="{C3380CC4-5D6E-409C-BE32-E72D297353CC}">
              <c16:uniqueId val="{00000000-24C5-4329-85A9-EF379A95DF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24C5-4329-85A9-EF379A95DF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83.17</c:v>
                </c:pt>
                <c:pt idx="1">
                  <c:v>84.36</c:v>
                </c:pt>
                <c:pt idx="2">
                  <c:v>85.66</c:v>
                </c:pt>
                <c:pt idx="3">
                  <c:v>86.08</c:v>
                </c:pt>
                <c:pt idx="4">
                  <c:v>83.84</c:v>
                </c:pt>
              </c:numCache>
            </c:numRef>
          </c:val>
          <c:extLst>
            <c:ext xmlns:c16="http://schemas.microsoft.com/office/drawing/2014/chart" uri="{C3380CC4-5D6E-409C-BE32-E72D297353CC}">
              <c16:uniqueId val="{00000000-3ED6-4A09-B70A-AA0314B238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3ED6-4A09-B70A-AA0314B238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98.85</c:v>
                </c:pt>
                <c:pt idx="1">
                  <c:v>98.94</c:v>
                </c:pt>
                <c:pt idx="2">
                  <c:v>98.99</c:v>
                </c:pt>
                <c:pt idx="3">
                  <c:v>99.01</c:v>
                </c:pt>
                <c:pt idx="4">
                  <c:v>99.03</c:v>
                </c:pt>
              </c:numCache>
            </c:numRef>
          </c:val>
          <c:extLst>
            <c:ext xmlns:c16="http://schemas.microsoft.com/office/drawing/2014/chart" uri="{C3380CC4-5D6E-409C-BE32-E72D297353CC}">
              <c16:uniqueId val="{00000000-E888-4920-9DE6-91519CD586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E888-4920-9DE6-91519CD586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121.85</c:v>
                </c:pt>
                <c:pt idx="1">
                  <c:v>120.12</c:v>
                </c:pt>
                <c:pt idx="2">
                  <c:v>120.64</c:v>
                </c:pt>
                <c:pt idx="3">
                  <c:v>122.13</c:v>
                </c:pt>
                <c:pt idx="4">
                  <c:v>117.29</c:v>
                </c:pt>
              </c:numCache>
            </c:numRef>
          </c:val>
          <c:extLst>
            <c:ext xmlns:c16="http://schemas.microsoft.com/office/drawing/2014/chart" uri="{C3380CC4-5D6E-409C-BE32-E72D297353CC}">
              <c16:uniqueId val="{00000000-57BE-4B58-A23A-FF06ED759F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57BE-4B58-A23A-FF06ED759F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48.49</c:v>
                </c:pt>
                <c:pt idx="1">
                  <c:v>49.72</c:v>
                </c:pt>
                <c:pt idx="2">
                  <c:v>51.75</c:v>
                </c:pt>
                <c:pt idx="3">
                  <c:v>52.07</c:v>
                </c:pt>
                <c:pt idx="4">
                  <c:v>53.98</c:v>
                </c:pt>
              </c:numCache>
            </c:numRef>
          </c:val>
          <c:extLst>
            <c:ext xmlns:c16="http://schemas.microsoft.com/office/drawing/2014/chart" uri="{C3380CC4-5D6E-409C-BE32-E72D297353CC}">
              <c16:uniqueId val="{00000000-454C-4424-B691-D71C28B538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454C-4424-B691-D71C28B538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quot;-&quot;">
                  <c:v>13.22</c:v>
                </c:pt>
                <c:pt idx="4" formatCode="#,##0.00;&quot;△&quot;#,##0.00;&quot;-&quot;">
                  <c:v>13.2</c:v>
                </c:pt>
              </c:numCache>
            </c:numRef>
          </c:val>
          <c:extLst>
            <c:ext xmlns:c16="http://schemas.microsoft.com/office/drawing/2014/chart" uri="{C3380CC4-5D6E-409C-BE32-E72D297353CC}">
              <c16:uniqueId val="{00000000-0B58-4EDB-9D4D-BD15C57B71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0B58-4EDB-9D4D-BD15C57B71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6D-430D-A847-7D1E0B82E8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0C6D-430D-A847-7D1E0B82E8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126.94</c:v>
                </c:pt>
                <c:pt idx="1">
                  <c:v>138.18</c:v>
                </c:pt>
                <c:pt idx="2">
                  <c:v>155.69</c:v>
                </c:pt>
                <c:pt idx="3">
                  <c:v>182.45</c:v>
                </c:pt>
                <c:pt idx="4">
                  <c:v>186.47</c:v>
                </c:pt>
              </c:numCache>
            </c:numRef>
          </c:val>
          <c:extLst>
            <c:ext xmlns:c16="http://schemas.microsoft.com/office/drawing/2014/chart" uri="{C3380CC4-5D6E-409C-BE32-E72D297353CC}">
              <c16:uniqueId val="{00000000-C3EA-4DCB-A695-CC705E4A40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C3EA-4DCB-A695-CC705E4A40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600.79</c:v>
                </c:pt>
                <c:pt idx="1">
                  <c:v>570.69000000000005</c:v>
                </c:pt>
                <c:pt idx="2">
                  <c:v>541.53</c:v>
                </c:pt>
                <c:pt idx="3">
                  <c:v>497.6</c:v>
                </c:pt>
                <c:pt idx="4">
                  <c:v>566.47</c:v>
                </c:pt>
              </c:numCache>
            </c:numRef>
          </c:val>
          <c:extLst>
            <c:ext xmlns:c16="http://schemas.microsoft.com/office/drawing/2014/chart" uri="{C3380CC4-5D6E-409C-BE32-E72D297353CC}">
              <c16:uniqueId val="{00000000-DA85-46C3-BCC8-D136693C57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DA85-46C3-BCC8-D136693C57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106.69</c:v>
                </c:pt>
                <c:pt idx="1">
                  <c:v>104.74</c:v>
                </c:pt>
                <c:pt idx="2">
                  <c:v>104.98</c:v>
                </c:pt>
                <c:pt idx="3">
                  <c:v>107.25</c:v>
                </c:pt>
                <c:pt idx="4">
                  <c:v>80.77</c:v>
                </c:pt>
              </c:numCache>
            </c:numRef>
          </c:val>
          <c:extLst>
            <c:ext xmlns:c16="http://schemas.microsoft.com/office/drawing/2014/chart" uri="{C3380CC4-5D6E-409C-BE32-E72D297353CC}">
              <c16:uniqueId val="{00000000-B7D5-4170-9BD8-0CF431F484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B7D5-4170-9BD8-0CF431F484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153.56</c:v>
                </c:pt>
                <c:pt idx="1">
                  <c:v>156.59</c:v>
                </c:pt>
                <c:pt idx="2">
                  <c:v>155.25</c:v>
                </c:pt>
                <c:pt idx="3">
                  <c:v>152.72999999999999</c:v>
                </c:pt>
                <c:pt idx="4">
                  <c:v>162.84</c:v>
                </c:pt>
              </c:numCache>
            </c:numRef>
          </c:val>
          <c:extLst>
            <c:ext xmlns:c16="http://schemas.microsoft.com/office/drawing/2014/chart" uri="{C3380CC4-5D6E-409C-BE32-E72D297353CC}">
              <c16:uniqueId val="{00000000-87F3-491E-BEDC-04DA7FF372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87F3-491E-BEDC-04DA7FF372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I57" sqref="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福岡県　宗像市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45">
        <f>データ!S6</f>
        <v>97319</v>
      </c>
      <c r="AM8" s="45"/>
      <c r="AN8" s="45"/>
      <c r="AO8" s="45"/>
      <c r="AP8" s="45"/>
      <c r="AQ8" s="45"/>
      <c r="AR8" s="45"/>
      <c r="AS8" s="45"/>
      <c r="AT8" s="46">
        <f>データ!T6</f>
        <v>119.94</v>
      </c>
      <c r="AU8" s="46"/>
      <c r="AV8" s="46"/>
      <c r="AW8" s="46"/>
      <c r="AX8" s="46"/>
      <c r="AY8" s="46"/>
      <c r="AZ8" s="46"/>
      <c r="BA8" s="46"/>
      <c r="BB8" s="46">
        <f>データ!U6</f>
        <v>811.4</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78.05</v>
      </c>
      <c r="J10" s="46"/>
      <c r="K10" s="46"/>
      <c r="L10" s="46"/>
      <c r="M10" s="46"/>
      <c r="N10" s="46"/>
      <c r="O10" s="46"/>
      <c r="P10" s="46">
        <f>データ!P6</f>
        <v>97.2</v>
      </c>
      <c r="Q10" s="46"/>
      <c r="R10" s="46"/>
      <c r="S10" s="46"/>
      <c r="T10" s="46"/>
      <c r="U10" s="46"/>
      <c r="V10" s="46"/>
      <c r="W10" s="46">
        <f>データ!Q6</f>
        <v>86.38</v>
      </c>
      <c r="X10" s="46"/>
      <c r="Y10" s="46"/>
      <c r="Z10" s="46"/>
      <c r="AA10" s="46"/>
      <c r="AB10" s="46"/>
      <c r="AC10" s="46"/>
      <c r="AD10" s="45">
        <f>データ!R6</f>
        <v>3130</v>
      </c>
      <c r="AE10" s="45"/>
      <c r="AF10" s="45"/>
      <c r="AG10" s="45"/>
      <c r="AH10" s="45"/>
      <c r="AI10" s="45"/>
      <c r="AJ10" s="45"/>
      <c r="AK10" s="2"/>
      <c r="AL10" s="45">
        <f>データ!V6</f>
        <v>94244</v>
      </c>
      <c r="AM10" s="45"/>
      <c r="AN10" s="45"/>
      <c r="AO10" s="45"/>
      <c r="AP10" s="45"/>
      <c r="AQ10" s="45"/>
      <c r="AR10" s="45"/>
      <c r="AS10" s="45"/>
      <c r="AT10" s="46">
        <f>データ!W6</f>
        <v>26.29</v>
      </c>
      <c r="AU10" s="46"/>
      <c r="AV10" s="46"/>
      <c r="AW10" s="46"/>
      <c r="AX10" s="46"/>
      <c r="AY10" s="46"/>
      <c r="AZ10" s="46"/>
      <c r="BA10" s="46"/>
      <c r="BB10" s="46">
        <f>データ!X6</f>
        <v>3584.79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qdJmYfX7G7GelMAe+eGmcrcgT8P4WR/GyRmyhd0ETNNUvfSaLXZoUwZ2oqAmlD9hmscGafckrkNaJaULKtZfwQ==" saltValue="8HjDpokzWZbF+fo+UFGE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402206</v>
      </c>
      <c r="D6" s="19">
        <f t="shared" si="3"/>
        <v>46</v>
      </c>
      <c r="E6" s="19">
        <f t="shared" si="3"/>
        <v>17</v>
      </c>
      <c r="F6" s="19">
        <f t="shared" si="3"/>
        <v>1</v>
      </c>
      <c r="G6" s="19">
        <f t="shared" si="3"/>
        <v>0</v>
      </c>
      <c r="H6" s="19" t="str">
        <f t="shared" si="3"/>
        <v>福岡県　宗像市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78.05</v>
      </c>
      <c r="P6" s="20">
        <f t="shared" si="3"/>
        <v>97.2</v>
      </c>
      <c r="Q6" s="20">
        <f t="shared" si="3"/>
        <v>86.38</v>
      </c>
      <c r="R6" s="20">
        <f t="shared" si="3"/>
        <v>3130</v>
      </c>
      <c r="S6" s="20">
        <f t="shared" si="3"/>
        <v>97319</v>
      </c>
      <c r="T6" s="20">
        <f t="shared" si="3"/>
        <v>119.94</v>
      </c>
      <c r="U6" s="20">
        <f t="shared" si="3"/>
        <v>811.4</v>
      </c>
      <c r="V6" s="20">
        <f t="shared" si="3"/>
        <v>94244</v>
      </c>
      <c r="W6" s="20">
        <f t="shared" si="3"/>
        <v>26.29</v>
      </c>
      <c r="X6" s="20">
        <f t="shared" si="3"/>
        <v>3584.79</v>
      </c>
      <c r="Y6" s="21">
        <f>IF(Y7="",NA(),Y7)</f>
        <v>121.85</v>
      </c>
      <c r="Z6" s="21">
        <f t="shared" ref="Z6:AH6" si="4">IF(Z7="",NA(),Z7)</f>
        <v>120.12</v>
      </c>
      <c r="AA6" s="21">
        <f t="shared" si="4"/>
        <v>120.64</v>
      </c>
      <c r="AB6" s="21">
        <f t="shared" si="4"/>
        <v>122.13</v>
      </c>
      <c r="AC6" s="21">
        <f t="shared" si="4"/>
        <v>117.29</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126.94</v>
      </c>
      <c r="AV6" s="21">
        <f t="shared" ref="AV6:BD6" si="6">IF(AV7="",NA(),AV7)</f>
        <v>138.18</v>
      </c>
      <c r="AW6" s="21">
        <f t="shared" si="6"/>
        <v>155.69</v>
      </c>
      <c r="AX6" s="21">
        <f t="shared" si="6"/>
        <v>182.45</v>
      </c>
      <c r="AY6" s="21">
        <f t="shared" si="6"/>
        <v>186.47</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600.79</v>
      </c>
      <c r="BG6" s="21">
        <f t="shared" ref="BG6:BO6" si="7">IF(BG7="",NA(),BG7)</f>
        <v>570.69000000000005</v>
      </c>
      <c r="BH6" s="21">
        <f t="shared" si="7"/>
        <v>541.53</v>
      </c>
      <c r="BI6" s="21">
        <f t="shared" si="7"/>
        <v>497.6</v>
      </c>
      <c r="BJ6" s="21">
        <f t="shared" si="7"/>
        <v>566.47</v>
      </c>
      <c r="BK6" s="21">
        <f t="shared" si="7"/>
        <v>820.36</v>
      </c>
      <c r="BL6" s="21">
        <f t="shared" si="7"/>
        <v>847.44</v>
      </c>
      <c r="BM6" s="21">
        <f t="shared" si="7"/>
        <v>857.88</v>
      </c>
      <c r="BN6" s="21">
        <f t="shared" si="7"/>
        <v>825.1</v>
      </c>
      <c r="BO6" s="21">
        <f t="shared" si="7"/>
        <v>789.87</v>
      </c>
      <c r="BP6" s="20" t="str">
        <f>IF(BP7="","",IF(BP7="-","【-】","【"&amp;SUBSTITUTE(TEXT(BP7,"#,##0.00"),"-","△")&amp;"】"))</f>
        <v>【652.82】</v>
      </c>
      <c r="BQ6" s="21">
        <f>IF(BQ7="",NA(),BQ7)</f>
        <v>106.69</v>
      </c>
      <c r="BR6" s="21">
        <f t="shared" ref="BR6:BZ6" si="8">IF(BR7="",NA(),BR7)</f>
        <v>104.74</v>
      </c>
      <c r="BS6" s="21">
        <f t="shared" si="8"/>
        <v>104.98</v>
      </c>
      <c r="BT6" s="21">
        <f t="shared" si="8"/>
        <v>107.25</v>
      </c>
      <c r="BU6" s="21">
        <f t="shared" si="8"/>
        <v>80.77</v>
      </c>
      <c r="BV6" s="21">
        <f t="shared" si="8"/>
        <v>95.4</v>
      </c>
      <c r="BW6" s="21">
        <f t="shared" si="8"/>
        <v>94.69</v>
      </c>
      <c r="BX6" s="21">
        <f t="shared" si="8"/>
        <v>94.97</v>
      </c>
      <c r="BY6" s="21">
        <f t="shared" si="8"/>
        <v>97.07</v>
      </c>
      <c r="BZ6" s="21">
        <f t="shared" si="8"/>
        <v>98.06</v>
      </c>
      <c r="CA6" s="20" t="str">
        <f>IF(CA7="","",IF(CA7="-","【-】","【"&amp;SUBSTITUTE(TEXT(CA7,"#,##0.00"),"-","△")&amp;"】"))</f>
        <v>【97.61】</v>
      </c>
      <c r="CB6" s="21">
        <f>IF(CB7="",NA(),CB7)</f>
        <v>153.56</v>
      </c>
      <c r="CC6" s="21">
        <f t="shared" ref="CC6:CK6" si="9">IF(CC7="",NA(),CC7)</f>
        <v>156.59</v>
      </c>
      <c r="CD6" s="21">
        <f t="shared" si="9"/>
        <v>155.25</v>
      </c>
      <c r="CE6" s="21">
        <f t="shared" si="9"/>
        <v>152.72999999999999</v>
      </c>
      <c r="CF6" s="21">
        <f t="shared" si="9"/>
        <v>162.84</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83.17</v>
      </c>
      <c r="CN6" s="21">
        <f t="shared" ref="CN6:CV6" si="10">IF(CN7="",NA(),CN7)</f>
        <v>84.36</v>
      </c>
      <c r="CO6" s="21">
        <f t="shared" si="10"/>
        <v>85.66</v>
      </c>
      <c r="CP6" s="21">
        <f t="shared" si="10"/>
        <v>86.08</v>
      </c>
      <c r="CQ6" s="21">
        <f t="shared" si="10"/>
        <v>83.84</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98.85</v>
      </c>
      <c r="CY6" s="21">
        <f t="shared" ref="CY6:DG6" si="11">IF(CY7="",NA(),CY7)</f>
        <v>98.94</v>
      </c>
      <c r="CZ6" s="21">
        <f t="shared" si="11"/>
        <v>98.99</v>
      </c>
      <c r="DA6" s="21">
        <f t="shared" si="11"/>
        <v>99.01</v>
      </c>
      <c r="DB6" s="21">
        <f t="shared" si="11"/>
        <v>99.03</v>
      </c>
      <c r="DC6" s="21">
        <f t="shared" si="11"/>
        <v>92.55</v>
      </c>
      <c r="DD6" s="21">
        <f t="shared" si="11"/>
        <v>92.62</v>
      </c>
      <c r="DE6" s="21">
        <f t="shared" si="11"/>
        <v>92.72</v>
      </c>
      <c r="DF6" s="21">
        <f t="shared" si="11"/>
        <v>92.88</v>
      </c>
      <c r="DG6" s="21">
        <f t="shared" si="11"/>
        <v>92.9</v>
      </c>
      <c r="DH6" s="20" t="str">
        <f>IF(DH7="","",IF(DH7="-","【-】","【"&amp;SUBSTITUTE(TEXT(DH7,"#,##0.00"),"-","△")&amp;"】"))</f>
        <v>【95.82】</v>
      </c>
      <c r="DI6" s="21">
        <f>IF(DI7="",NA(),DI7)</f>
        <v>48.49</v>
      </c>
      <c r="DJ6" s="21">
        <f t="shared" ref="DJ6:DR6" si="12">IF(DJ7="",NA(),DJ7)</f>
        <v>49.72</v>
      </c>
      <c r="DK6" s="21">
        <f t="shared" si="12"/>
        <v>51.75</v>
      </c>
      <c r="DL6" s="21">
        <f t="shared" si="12"/>
        <v>52.07</v>
      </c>
      <c r="DM6" s="21">
        <f t="shared" si="12"/>
        <v>53.98</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1">
        <f t="shared" si="13"/>
        <v>13.22</v>
      </c>
      <c r="DX6" s="21">
        <f t="shared" si="13"/>
        <v>13.2</v>
      </c>
      <c r="DY6" s="21">
        <f t="shared" si="13"/>
        <v>1.03</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1">
        <f t="shared" si="14"/>
        <v>0.03</v>
      </c>
      <c r="EI6" s="21">
        <f t="shared" si="14"/>
        <v>0.11</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402206</v>
      </c>
      <c r="D7" s="23">
        <v>46</v>
      </c>
      <c r="E7" s="23">
        <v>17</v>
      </c>
      <c r="F7" s="23">
        <v>1</v>
      </c>
      <c r="G7" s="23">
        <v>0</v>
      </c>
      <c r="H7" s="23" t="s">
        <v>96</v>
      </c>
      <c r="I7" s="23" t="s">
        <v>97</v>
      </c>
      <c r="J7" s="23" t="s">
        <v>98</v>
      </c>
      <c r="K7" s="23" t="s">
        <v>99</v>
      </c>
      <c r="L7" s="23" t="s">
        <v>100</v>
      </c>
      <c r="M7" s="23" t="s">
        <v>101</v>
      </c>
      <c r="N7" s="24" t="s">
        <v>102</v>
      </c>
      <c r="O7" s="24">
        <v>78.05</v>
      </c>
      <c r="P7" s="24">
        <v>97.2</v>
      </c>
      <c r="Q7" s="24">
        <v>86.38</v>
      </c>
      <c r="R7" s="24">
        <v>3130</v>
      </c>
      <c r="S7" s="24">
        <v>97319</v>
      </c>
      <c r="T7" s="24">
        <v>119.94</v>
      </c>
      <c r="U7" s="24">
        <v>811.4</v>
      </c>
      <c r="V7" s="24">
        <v>94244</v>
      </c>
      <c r="W7" s="24">
        <v>26.29</v>
      </c>
      <c r="X7" s="24">
        <v>3584.79</v>
      </c>
      <c r="Y7" s="24">
        <v>121.85</v>
      </c>
      <c r="Z7" s="24">
        <v>120.12</v>
      </c>
      <c r="AA7" s="24">
        <v>120.64</v>
      </c>
      <c r="AB7" s="24">
        <v>122.13</v>
      </c>
      <c r="AC7" s="24">
        <v>117.29</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126.94</v>
      </c>
      <c r="AV7" s="24">
        <v>138.18</v>
      </c>
      <c r="AW7" s="24">
        <v>155.69</v>
      </c>
      <c r="AX7" s="24">
        <v>182.45</v>
      </c>
      <c r="AY7" s="24">
        <v>186.47</v>
      </c>
      <c r="AZ7" s="24">
        <v>76.31</v>
      </c>
      <c r="BA7" s="24">
        <v>68.180000000000007</v>
      </c>
      <c r="BB7" s="24">
        <v>67.930000000000007</v>
      </c>
      <c r="BC7" s="24">
        <v>68.53</v>
      </c>
      <c r="BD7" s="24">
        <v>69.180000000000007</v>
      </c>
      <c r="BE7" s="24">
        <v>73.44</v>
      </c>
      <c r="BF7" s="24">
        <v>600.79</v>
      </c>
      <c r="BG7" s="24">
        <v>570.69000000000005</v>
      </c>
      <c r="BH7" s="24">
        <v>541.53</v>
      </c>
      <c r="BI7" s="24">
        <v>497.6</v>
      </c>
      <c r="BJ7" s="24">
        <v>566.47</v>
      </c>
      <c r="BK7" s="24">
        <v>820.36</v>
      </c>
      <c r="BL7" s="24">
        <v>847.44</v>
      </c>
      <c r="BM7" s="24">
        <v>857.88</v>
      </c>
      <c r="BN7" s="24">
        <v>825.1</v>
      </c>
      <c r="BO7" s="24">
        <v>789.87</v>
      </c>
      <c r="BP7" s="24">
        <v>652.82000000000005</v>
      </c>
      <c r="BQ7" s="24">
        <v>106.69</v>
      </c>
      <c r="BR7" s="24">
        <v>104.74</v>
      </c>
      <c r="BS7" s="24">
        <v>104.98</v>
      </c>
      <c r="BT7" s="24">
        <v>107.25</v>
      </c>
      <c r="BU7" s="24">
        <v>80.77</v>
      </c>
      <c r="BV7" s="24">
        <v>95.4</v>
      </c>
      <c r="BW7" s="24">
        <v>94.69</v>
      </c>
      <c r="BX7" s="24">
        <v>94.97</v>
      </c>
      <c r="BY7" s="24">
        <v>97.07</v>
      </c>
      <c r="BZ7" s="24">
        <v>98.06</v>
      </c>
      <c r="CA7" s="24">
        <v>97.61</v>
      </c>
      <c r="CB7" s="24">
        <v>153.56</v>
      </c>
      <c r="CC7" s="24">
        <v>156.59</v>
      </c>
      <c r="CD7" s="24">
        <v>155.25</v>
      </c>
      <c r="CE7" s="24">
        <v>152.72999999999999</v>
      </c>
      <c r="CF7" s="24">
        <v>162.84</v>
      </c>
      <c r="CG7" s="24">
        <v>163.19999999999999</v>
      </c>
      <c r="CH7" s="24">
        <v>159.78</v>
      </c>
      <c r="CI7" s="24">
        <v>159.49</v>
      </c>
      <c r="CJ7" s="24">
        <v>157.81</v>
      </c>
      <c r="CK7" s="24">
        <v>157.37</v>
      </c>
      <c r="CL7" s="24">
        <v>138.29</v>
      </c>
      <c r="CM7" s="24">
        <v>83.17</v>
      </c>
      <c r="CN7" s="24">
        <v>84.36</v>
      </c>
      <c r="CO7" s="24">
        <v>85.66</v>
      </c>
      <c r="CP7" s="24">
        <v>86.08</v>
      </c>
      <c r="CQ7" s="24">
        <v>83.84</v>
      </c>
      <c r="CR7" s="24">
        <v>65.040000000000006</v>
      </c>
      <c r="CS7" s="24">
        <v>68.31</v>
      </c>
      <c r="CT7" s="24">
        <v>65.28</v>
      </c>
      <c r="CU7" s="24">
        <v>64.92</v>
      </c>
      <c r="CV7" s="24">
        <v>64.14</v>
      </c>
      <c r="CW7" s="24">
        <v>59.1</v>
      </c>
      <c r="CX7" s="24">
        <v>98.85</v>
      </c>
      <c r="CY7" s="24">
        <v>98.94</v>
      </c>
      <c r="CZ7" s="24">
        <v>98.99</v>
      </c>
      <c r="DA7" s="24">
        <v>99.01</v>
      </c>
      <c r="DB7" s="24">
        <v>99.03</v>
      </c>
      <c r="DC7" s="24">
        <v>92.55</v>
      </c>
      <c r="DD7" s="24">
        <v>92.62</v>
      </c>
      <c r="DE7" s="24">
        <v>92.72</v>
      </c>
      <c r="DF7" s="24">
        <v>92.88</v>
      </c>
      <c r="DG7" s="24">
        <v>92.9</v>
      </c>
      <c r="DH7" s="24">
        <v>95.82</v>
      </c>
      <c r="DI7" s="24">
        <v>48.49</v>
      </c>
      <c r="DJ7" s="24">
        <v>49.72</v>
      </c>
      <c r="DK7" s="24">
        <v>51.75</v>
      </c>
      <c r="DL7" s="24">
        <v>52.07</v>
      </c>
      <c r="DM7" s="24">
        <v>53.98</v>
      </c>
      <c r="DN7" s="24">
        <v>26.13</v>
      </c>
      <c r="DO7" s="24">
        <v>26.36</v>
      </c>
      <c r="DP7" s="24">
        <v>23.79</v>
      </c>
      <c r="DQ7" s="24">
        <v>25.66</v>
      </c>
      <c r="DR7" s="24">
        <v>27.46</v>
      </c>
      <c r="DS7" s="24">
        <v>39.74</v>
      </c>
      <c r="DT7" s="24">
        <v>0</v>
      </c>
      <c r="DU7" s="24">
        <v>0</v>
      </c>
      <c r="DV7" s="24">
        <v>0</v>
      </c>
      <c r="DW7" s="24">
        <v>13.22</v>
      </c>
      <c r="DX7" s="24">
        <v>13.2</v>
      </c>
      <c r="DY7" s="24">
        <v>1.03</v>
      </c>
      <c r="DZ7" s="24">
        <v>1.43</v>
      </c>
      <c r="EA7" s="24">
        <v>1.22</v>
      </c>
      <c r="EB7" s="24">
        <v>1.61</v>
      </c>
      <c r="EC7" s="24">
        <v>2.08</v>
      </c>
      <c r="ED7" s="24">
        <v>7.62</v>
      </c>
      <c r="EE7" s="24">
        <v>0</v>
      </c>
      <c r="EF7" s="24">
        <v>0</v>
      </c>
      <c r="EG7" s="24">
        <v>0</v>
      </c>
      <c r="EH7" s="24">
        <v>0.03</v>
      </c>
      <c r="EI7" s="24">
        <v>0.11</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 優雅</cp:lastModifiedBy>
  <cp:lastPrinted>2024-01-22T00:55:06Z</cp:lastPrinted>
  <dcterms:created xsi:type="dcterms:W3CDTF">2023-12-12T00:51:18Z</dcterms:created>
  <dcterms:modified xsi:type="dcterms:W3CDTF">2024-01-23T00:26:56Z</dcterms:modified>
  <cp:category/>
</cp:coreProperties>
</file>