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33市町村支援課\理財係\30年度\Ｐ　地方公営企業全般\P3 公営企業経営指導\P301 公営企業経営指導\11 平成29年度決算「経営比較分析表」の分析等について\03 市町村から提出\170下水道\"/>
    </mc:Choice>
  </mc:AlternateContent>
  <workbookProtection workbookAlgorithmName="SHA-512" workbookHashValue="0mYeKiqGunwQjGhlwLgDdPyd2CyEpOPoYfh9YKXc1F/GF+wIZIjdqLFOv80IeZft7I7E+DjlbkHtt7z08EMiLg==" workbookSaltValue="jTj+EArc3QPpi+0EiEwZ0Q==" workbookSpinCount="100000" lockStructure="1"/>
  <bookViews>
    <workbookView xWindow="0" yWindow="15" windowWidth="15360" windowHeight="762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<sst xmlns="http://schemas.openxmlformats.org/spreadsheetml/2006/main" count="235" uniqueCount="123">
  <si>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</si>
  <si>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</si>
  <si>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</si>
  <si>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</si>
  <si>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</si>
  <si>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</si>
  <si>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</si>
  <si>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</si>
  <si>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</si>
  <si>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</si>
  <si>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</si>
  <si>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</si>
  <si>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</si>
  <si>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</si>
  <si>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</si>
  <si>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</si>
  <si>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</si>
  <si>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</si>
  <si>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</si>
  <si>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</si>
  <si>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</si>
  <si>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</si>
  <si>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</si>
  <si>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</si>
  <si>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</si>
  <si>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</si>
  <si>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</si>
  <si>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</si>
  <si>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</si>
  <si>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</si>
  <si>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</si>
  <si>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</si>
  <si>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</si>
  <si>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</si>
  <si>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</si>
  <si>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</si>
  <si>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</si>
  <si>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</si>
  <si>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</si>
  <si>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</si>
  <si>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</si>
  <si>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</si>
  <si>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</si>
  <si>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</si>
  <si>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</si>
  <si>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</si>
  <si>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</si>
  <si>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</si>
  <si>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</si>
  <si>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</si>
  <si>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</si>
  <si>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</si>
  <si>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</si>
  <si>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</si>
  <si>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</si>
  <si>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</si>
  <si>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</si>
  <si>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</si>
  <si>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</si>
  <si>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</si>
  <si>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</si>
  <si>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</si>
  <si>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</si>
  <si>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</si>
  <si>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</si>
  <si>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</si>
  <si>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</si>
  <si>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</si>
  <si>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</si>
  <si>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</si>
  <si>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</si>
  <si>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</si>
  <si>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</si>
  <si>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</si>
  <si>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</si>
  <si>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</si>
  <si>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</si>
  <si>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</si>
  <si>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</si>
  <si>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</si>
  <si>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</si>
  <si>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</si>
  <si>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</si>
  <si>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</si>
  <si>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</si>
  <si>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</si>
  <si>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</si>
  <si>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</si>
  <si>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</si>
  <si>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</si>
  <si>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</si>
  <si>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</si>
  <si>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</si>
  <si>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</si>
  <si>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</si>
  <si>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</si>
  <si>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</si>
  <si>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</si>
  <si>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</si>
  <si>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</si>
  <si>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</si>
  <si>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</si>
  <si>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</si>
  <si>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</si>
  <si>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</si>
  <si>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</si>
  <si>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</si>
  <si>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</si>
  <si>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宗像市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</si>
  <si>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</si>
  <si>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</si>
  <si>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</si>
  <si>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</si>
  <si>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</si>
  <si>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</si>
  <si>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</si>
  <si>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</si>
  <si>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</si>
  <si>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</si>
  <si>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</si>
  <si>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　昭和45年の事業開始から40年以上が経過し、施設の老朽化が進んでいる。
　管渠施設については、早期に供用した日の里地区のマンホール蓋の更新を平成25年度から行っている。今後、管内カメラ調査などで判明した老朽管・老朽蓋の改築更新を進める。また、管と桝の接合部の補修などの浸入水対策も引き続き行い、経費の抑制に努める。</t>
    </r>
    <r>
      <rPr>
        <sz val="11"/>
        <color rgb="FFFF0000"/>
        <rFont val="ＭＳ ゴシック"/>
        <family val="3"/>
        <charset val="128"/>
      </rPr>
      <t xml:space="preserve">
</t>
    </r>
    <r>
      <rPr>
        <sz val="11"/>
        <rFont val="ＭＳ ゴシック"/>
        <family val="3"/>
        <charset val="128"/>
      </rPr>
      <t>　処理場・ポンプ場施設については、平成17年度から10年間の処理場施設改築更新が完了した。引き続き平成27年度から20年間で他の老朽箇所の改築更新を行う。</t>
    </r>
    <rPh sb="1" eb="3">
      <t>ショウワ</t>
    </rPh>
    <rPh sb="5" eb="6">
      <t>ネン</t>
    </rPh>
    <rPh sb="7" eb="9">
      <t>ジギョウ</t>
    </rPh>
    <rPh sb="9" eb="11">
      <t>カイシ</t>
    </rPh>
    <rPh sb="15" eb="16">
      <t>ネン</t>
    </rPh>
    <rPh sb="16" eb="18">
      <t>イジョウ</t>
    </rPh>
    <rPh sb="19" eb="21">
      <t>ケイカ</t>
    </rPh>
    <rPh sb="23" eb="25">
      <t>シセツ</t>
    </rPh>
    <rPh sb="26" eb="29">
      <t>ロウキュウカ</t>
    </rPh>
    <rPh sb="30" eb="31">
      <t>スス</t>
    </rPh>
    <rPh sb="38" eb="40">
      <t>カンキョ</t>
    </rPh>
    <rPh sb="40" eb="42">
      <t>シセツ</t>
    </rPh>
    <rPh sb="48" eb="50">
      <t>ソウキ</t>
    </rPh>
    <rPh sb="51" eb="53">
      <t>キョウヨウ</t>
    </rPh>
    <rPh sb="55" eb="56">
      <t>ヒ</t>
    </rPh>
    <rPh sb="57" eb="58">
      <t>サト</t>
    </rPh>
    <rPh sb="58" eb="60">
      <t>チク</t>
    </rPh>
    <rPh sb="66" eb="67">
      <t>フタ</t>
    </rPh>
    <rPh sb="68" eb="70">
      <t>コウシン</t>
    </rPh>
    <rPh sb="71" eb="73">
      <t>ヘイセイ</t>
    </rPh>
    <rPh sb="75" eb="77">
      <t>ネンド</t>
    </rPh>
    <rPh sb="79" eb="80">
      <t>オコナ</t>
    </rPh>
    <rPh sb="85" eb="87">
      <t>コンゴ</t>
    </rPh>
    <rPh sb="88" eb="90">
      <t>カンナイ</t>
    </rPh>
    <rPh sb="93" eb="95">
      <t>チョウサ</t>
    </rPh>
    <rPh sb="98" eb="100">
      <t>ハンメイ</t>
    </rPh>
    <rPh sb="102" eb="104">
      <t>ロウキュウ</t>
    </rPh>
    <rPh sb="104" eb="105">
      <t>カン</t>
    </rPh>
    <rPh sb="106" eb="108">
      <t>ロウキュウ</t>
    </rPh>
    <rPh sb="108" eb="109">
      <t>フタ</t>
    </rPh>
    <rPh sb="110" eb="112">
      <t>カイチク</t>
    </rPh>
    <rPh sb="112" eb="114">
      <t>コウシン</t>
    </rPh>
    <rPh sb="115" eb="116">
      <t>スス</t>
    </rPh>
    <rPh sb="122" eb="123">
      <t>カン</t>
    </rPh>
    <rPh sb="124" eb="125">
      <t>マス</t>
    </rPh>
    <rPh sb="126" eb="128">
      <t>セツゴウ</t>
    </rPh>
    <rPh sb="128" eb="129">
      <t>ブ</t>
    </rPh>
    <rPh sb="130" eb="132">
      <t>ホシュウ</t>
    </rPh>
    <rPh sb="135" eb="137">
      <t>シンニュウ</t>
    </rPh>
    <rPh sb="137" eb="138">
      <t>スイ</t>
    </rPh>
    <rPh sb="138" eb="140">
      <t>タイサク</t>
    </rPh>
    <rPh sb="141" eb="142">
      <t>ヒ</t>
    </rPh>
    <rPh sb="143" eb="144">
      <t>ツヅ</t>
    </rPh>
    <rPh sb="145" eb="146">
      <t>オコナ</t>
    </rPh>
    <rPh sb="148" eb="150">
      <t>ケイヒ</t>
    </rPh>
    <rPh sb="151" eb="153">
      <t>ヨクセイ</t>
    </rPh>
    <rPh sb="154" eb="155">
      <t>ツト</t>
    </rPh>
    <phoneticPr fontId="4"/>
  </si>
  <si>
    <r>
      <rPr>
        <sz val="11"/>
        <rFont val="ＭＳ ゴシック"/>
        <family val="3"/>
        <charset val="128"/>
      </rPr>
      <t>　総じて全国の類似団体と比しても堅調な運営を行っていると言える。</t>
    </r>
    <r>
      <rPr>
        <sz val="11"/>
        <color rgb="FFFF0000"/>
        <rFont val="ＭＳ ゴシック"/>
        <family val="3"/>
        <charset val="128"/>
      </rPr>
      <t xml:space="preserve">
</t>
    </r>
    <r>
      <rPr>
        <sz val="11"/>
        <rFont val="ＭＳ ゴシック"/>
        <family val="3"/>
        <charset val="128"/>
      </rPr>
      <t>　事業開始から40年を超え、施設の老朽化による改築更新は避けることができない課題だが、引き続き接続促進による収益の向上に努め、消化ガス発電や老朽施設の改良更新などの措置による維持管理費の抑制を行い、更に安定した事業運営を目指すものである。</t>
    </r>
    <rPh sb="34" eb="36">
      <t>ジギョウ</t>
    </rPh>
    <rPh sb="36" eb="38">
      <t>カイシ</t>
    </rPh>
    <rPh sb="42" eb="43">
      <t>ネン</t>
    </rPh>
    <rPh sb="44" eb="45">
      <t>コ</t>
    </rPh>
    <rPh sb="47" eb="49">
      <t>シセツ</t>
    </rPh>
    <rPh sb="50" eb="53">
      <t>ロウキュウカ</t>
    </rPh>
    <rPh sb="56" eb="58">
      <t>カイチク</t>
    </rPh>
    <rPh sb="58" eb="60">
      <t>コウシン</t>
    </rPh>
    <rPh sb="61" eb="62">
      <t>サ</t>
    </rPh>
    <rPh sb="71" eb="73">
      <t>カダイ</t>
    </rPh>
    <rPh sb="76" eb="77">
      <t>ヒ</t>
    </rPh>
    <rPh sb="78" eb="79">
      <t>ツヅ</t>
    </rPh>
    <rPh sb="93" eb="94">
      <t>ツト</t>
    </rPh>
    <rPh sb="96" eb="98">
      <t>ショウカ</t>
    </rPh>
    <rPh sb="100" eb="102">
      <t>ハツデン</t>
    </rPh>
    <rPh sb="129" eb="130">
      <t>オコナ</t>
    </rPh>
    <rPh sb="138" eb="140">
      <t>ジギョウ</t>
    </rPh>
    <rPh sb="140" eb="142">
      <t>ウンエイ</t>
    </rPh>
    <rPh sb="143" eb="145">
      <t>メザ</t>
    </rPh>
    <phoneticPr fontId="4"/>
  </si>
  <si>
    <t xml:space="preserve"> 特定環境保全公共下水道で整備を進めていた旧玄海町地域の面整備が概ね完了したために、平成26年度に旧宗像市地域の公共下水道と経営統合を行った。また、同じく平成26年度に新会計基準への移行を行ったため、平成25年度と平成26年度の間で大きな差がある指標もある。
　当市は処理場施設の更新期を迎えており、減価償却費の計上による資本費は増加傾向にあるが、投資の平準化並びに維持管理費の抑制を図っていることから、⑥汚水処理原価が類似団体平均値を下回ることができ、また、①経常収支比率、⑤経費回収率は100を超え、堅調である。
　平成29年度における④企業債残高対事業規模比率について、毎年新規借り入れを上回る償還を続けており残高は着実に減少している。また、⑧水洗化率は未接続世帯に対し接続促進を進めたことにより微増している。
　⑦施設利用率の平成29年度は昨年同様の利用率である。
　③流動比率は引き続き昨年に比して微増し100を超えているが、今後増加すると見込まれる施設の更新工事等について、優先度を考慮し必要最小限で効率的に行い、流動比率が100以上で推移していけるよう努める必要がある。</t>
    <rPh sb="131" eb="133">
      <t>トウシ</t>
    </rPh>
    <rPh sb="134" eb="137">
      <t>ショリジョウ</t>
    </rPh>
    <rPh sb="137" eb="139">
      <t>シセツ</t>
    </rPh>
    <rPh sb="140" eb="143">
      <t>コウシンキ</t>
    </rPh>
    <rPh sb="144" eb="145">
      <t>ムカ</t>
    </rPh>
    <rPh sb="150" eb="152">
      <t>ゲンカ</t>
    </rPh>
    <rPh sb="152" eb="154">
      <t>ショウキャク</t>
    </rPh>
    <rPh sb="154" eb="155">
      <t>ヒ</t>
    </rPh>
    <rPh sb="156" eb="158">
      <t>ケイジョウ</t>
    </rPh>
    <rPh sb="161" eb="163">
      <t>シホン</t>
    </rPh>
    <rPh sb="163" eb="164">
      <t>ヒ</t>
    </rPh>
    <rPh sb="165" eb="167">
      <t>ゾウカ</t>
    </rPh>
    <rPh sb="167" eb="169">
      <t>ケイコウ</t>
    </rPh>
    <rPh sb="210" eb="212">
      <t>ルイジ</t>
    </rPh>
    <rPh sb="212" eb="214">
      <t>ダンタイ</t>
    </rPh>
    <rPh sb="214" eb="216">
      <t>ヘイキン</t>
    </rPh>
    <rPh sb="216" eb="217">
      <t>チ</t>
    </rPh>
    <rPh sb="218" eb="220">
      <t>シタマワ</t>
    </rPh>
    <rPh sb="343" eb="344">
      <t>スス</t>
    </rPh>
    <rPh sb="394" eb="395">
      <t>ヒ</t>
    </rPh>
    <rPh sb="396" eb="397">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</si>
</sst>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0.06</c:v>
                </c:pt>
                <c:pt idx="1">
                  <c:v>0.08</c:v>
                </c:pt>
                <c:pt idx="2">
                  <c:v>0.08</c:v>
                </c:pt>
                <c:pt idx="3" formatCode="#,##0.00;&quot;△&quot;#,##0.00">
                  <c:v>0</c:v>
                </c:pt>
                <c:pt idx="4">
                  <c:v>0.05</c:v>
                </c:pt>
              </c:numCache>
            </c:numRef>
          </c:val>
          <c:extLst xmlns:c16r2="http://schemas.microsoft.com/office/drawing/2015/06/chart">
            <c:ext xmlns:c16="http://schemas.microsoft.com/office/drawing/2014/chart" uri="{C3380CC4-5D6E-409C-BE32-E72D297353CC}">
              <c16:uniqueId val="{00000000-A421-4CB5-8651-E8E14EA83569}"/>
            </c:ext>
          </c:extLst>
        </c:ser>
        <c:dLbls>
          <c:showLegendKey val="0"/>
          <c:showVal val="0"/>
          <c:showCatName val="0"/>
          <c:showSerName val="0"/>
          <c:showPercent val="0"/>
          <c:showBubbleSize val="0"/>
        </c:dLbls>
        <c:gapWidth val="150"/>
        <c:axId val="258825440"/>
        <c:axId val="25882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A421-4CB5-8651-E8E14EA83569}"/>
            </c:ext>
          </c:extLst>
        </c:ser>
        <c:dLbls>
          <c:showLegendKey val="0"/>
          <c:showVal val="0"/>
          <c:showCatName val="0"/>
          <c:showSerName val="0"/>
          <c:showPercent val="0"/>
          <c:showBubbleSize val="0"/>
        </c:dLbls>
        <c:marker val="1"/>
        <c:smooth val="0"/>
        <c:axId val="258825440"/>
        <c:axId val="258825824"/>
      </c:lineChart>
      <c:dateAx>
        <c:axId val="258825440"/>
        <c:scaling>
          <c:orientation val="minMax"/>
        </c:scaling>
        <c:delete val="1"/>
        <c:axPos val="b"/>
        <c:numFmt formatCode="ge" sourceLinked="1"/>
        <c:majorTickMark val="none"/>
        <c:minorTickMark val="none"/>
        <c:tickLblPos val="none"/>
        <c:crossAx val="258825824"/>
        <c:crosses val="autoZero"/>
        <c:auto val="1"/>
        <c:lblOffset val="100"/>
        <c:baseTimeUnit val="years"/>
      </c:dateAx>
      <c:valAx>
        <c:axId val="2588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62.5</c:v>
                </c:pt>
                <c:pt idx="1">
                  <c:v>85.42</c:v>
                </c:pt>
                <c:pt idx="2">
                  <c:v>85.63</c:v>
                </c:pt>
                <c:pt idx="3">
                  <c:v>86.69</c:v>
                </c:pt>
                <c:pt idx="4">
                  <c:v>85.54</c:v>
                </c:pt>
              </c:numCache>
            </c:numRef>
          </c:val>
          <c:extLst xmlns:c16r2="http://schemas.microsoft.com/office/drawing/2015/06/chart">
            <c:ext xmlns:c16="http://schemas.microsoft.com/office/drawing/2014/chart" uri="{C3380CC4-5D6E-409C-BE32-E72D297353CC}">
              <c16:uniqueId val="{00000000-C982-461F-AAA8-DF83E4ACE647}"/>
            </c:ext>
          </c:extLst>
        </c:ser>
        <c:dLbls>
          <c:showLegendKey val="0"/>
          <c:showVal val="0"/>
          <c:showCatName val="0"/>
          <c:showSerName val="0"/>
          <c:showPercent val="0"/>
          <c:showBubbleSize val="0"/>
        </c:dLbls>
        <c:gapWidth val="150"/>
        <c:axId val="259365256"/>
        <c:axId val="25936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C982-461F-AAA8-DF83E4ACE647}"/>
            </c:ext>
          </c:extLst>
        </c:ser>
        <c:dLbls>
          <c:showLegendKey val="0"/>
          <c:showVal val="0"/>
          <c:showCatName val="0"/>
          <c:showSerName val="0"/>
          <c:showPercent val="0"/>
          <c:showBubbleSize val="0"/>
        </c:dLbls>
        <c:marker val="1"/>
        <c:smooth val="0"/>
        <c:axId val="259365256"/>
        <c:axId val="259365648"/>
      </c:lineChart>
      <c:dateAx>
        <c:axId val="259365256"/>
        <c:scaling>
          <c:orientation val="minMax"/>
        </c:scaling>
        <c:delete val="1"/>
        <c:axPos val="b"/>
        <c:numFmt formatCode="ge" sourceLinked="1"/>
        <c:majorTickMark val="none"/>
        <c:minorTickMark val="none"/>
        <c:tickLblPos val="none"/>
        <c:crossAx val="259365648"/>
        <c:crosses val="autoZero"/>
        <c:auto val="1"/>
        <c:lblOffset val="100"/>
        <c:baseTimeUnit val="years"/>
      </c:dateAx>
      <c:valAx>
        <c:axId val="25936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36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99.82</c:v>
                </c:pt>
                <c:pt idx="1">
                  <c:v>98.81</c:v>
                </c:pt>
                <c:pt idx="2">
                  <c:v>98.85</c:v>
                </c:pt>
                <c:pt idx="3">
                  <c:v>98.87</c:v>
                </c:pt>
                <c:pt idx="4">
                  <c:v>98.89</c:v>
                </c:pt>
              </c:numCache>
            </c:numRef>
          </c:val>
          <c:extLst xmlns:c16r2="http://schemas.microsoft.com/office/drawing/2015/06/chart">
            <c:ext xmlns:c16="http://schemas.microsoft.com/office/drawing/2014/chart" uri="{C3380CC4-5D6E-409C-BE32-E72D297353CC}">
              <c16:uniqueId val="{00000000-1889-42E6-B192-170B1E88425B}"/>
            </c:ext>
          </c:extLst>
        </c:ser>
        <c:dLbls>
          <c:showLegendKey val="0"/>
          <c:showVal val="0"/>
          <c:showCatName val="0"/>
          <c:showSerName val="0"/>
          <c:showPercent val="0"/>
          <c:showBubbleSize val="0"/>
        </c:dLbls>
        <c:gapWidth val="150"/>
        <c:axId val="259366824"/>
        <c:axId val="25936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1889-42E6-B192-170B1E88425B}"/>
            </c:ext>
          </c:extLst>
        </c:ser>
        <c:dLbls>
          <c:showLegendKey val="0"/>
          <c:showVal val="0"/>
          <c:showCatName val="0"/>
          <c:showSerName val="0"/>
          <c:showPercent val="0"/>
          <c:showBubbleSize val="0"/>
        </c:dLbls>
        <c:marker val="1"/>
        <c:smooth val="0"/>
        <c:axId val="259366824"/>
        <c:axId val="259367216"/>
      </c:lineChart>
      <c:dateAx>
        <c:axId val="259366824"/>
        <c:scaling>
          <c:orientation val="minMax"/>
        </c:scaling>
        <c:delete val="1"/>
        <c:axPos val="b"/>
        <c:numFmt formatCode="ge" sourceLinked="1"/>
        <c:majorTickMark val="none"/>
        <c:minorTickMark val="none"/>
        <c:tickLblPos val="none"/>
        <c:crossAx val="259367216"/>
        <c:crosses val="autoZero"/>
        <c:auto val="1"/>
        <c:lblOffset val="100"/>
        <c:baseTimeUnit val="years"/>
      </c:dateAx>
      <c:valAx>
        <c:axId val="25936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36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122.99</c:v>
                </c:pt>
                <c:pt idx="1">
                  <c:v>115.96</c:v>
                </c:pt>
                <c:pt idx="2">
                  <c:v>117.21</c:v>
                </c:pt>
                <c:pt idx="3">
                  <c:v>118.39</c:v>
                </c:pt>
                <c:pt idx="4">
                  <c:v>120.2</c:v>
                </c:pt>
              </c:numCache>
            </c:numRef>
          </c:val>
          <c:extLst xmlns:c16r2="http://schemas.microsoft.com/office/drawing/2015/06/chart">
            <c:ext xmlns:c16="http://schemas.microsoft.com/office/drawing/2014/chart" uri="{C3380CC4-5D6E-409C-BE32-E72D297353CC}">
              <c16:uniqueId val="{00000000-1BF5-4C00-A99F-42235A9A2BD1}"/>
            </c:ext>
          </c:extLst>
        </c:ser>
        <c:dLbls>
          <c:showLegendKey val="0"/>
          <c:showVal val="0"/>
          <c:showCatName val="0"/>
          <c:showSerName val="0"/>
          <c:showPercent val="0"/>
          <c:showBubbleSize val="0"/>
        </c:dLbls>
        <c:gapWidth val="150"/>
        <c:axId val="258903120"/>
        <c:axId val="25890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105.34</c:v>
                </c:pt>
                <c:pt idx="1">
                  <c:v>108.77</c:v>
                </c:pt>
                <c:pt idx="2">
                  <c:v>109.48</c:v>
                </c:pt>
                <c:pt idx="3">
                  <c:v>109.27</c:v>
                </c:pt>
                <c:pt idx="4">
                  <c:v>108.03</c:v>
                </c:pt>
              </c:numCache>
            </c:numRef>
          </c:val>
          <c:smooth val="0"/>
          <c:extLst xmlns:c16r2="http://schemas.microsoft.com/office/drawing/2015/06/chart">
            <c:ext xmlns:c16="http://schemas.microsoft.com/office/drawing/2014/chart" uri="{C3380CC4-5D6E-409C-BE32-E72D297353CC}">
              <c16:uniqueId val="{00000001-1BF5-4C00-A99F-42235A9A2BD1}"/>
            </c:ext>
          </c:extLst>
        </c:ser>
        <c:dLbls>
          <c:showLegendKey val="0"/>
          <c:showVal val="0"/>
          <c:showCatName val="0"/>
          <c:showSerName val="0"/>
          <c:showPercent val="0"/>
          <c:showBubbleSize val="0"/>
        </c:dLbls>
        <c:marker val="1"/>
        <c:smooth val="0"/>
        <c:axId val="258903120"/>
        <c:axId val="258903504"/>
      </c:lineChart>
      <c:dateAx>
        <c:axId val="258903120"/>
        <c:scaling>
          <c:orientation val="minMax"/>
        </c:scaling>
        <c:delete val="1"/>
        <c:axPos val="b"/>
        <c:numFmt formatCode="ge" sourceLinked="1"/>
        <c:majorTickMark val="none"/>
        <c:minorTickMark val="none"/>
        <c:tickLblPos val="none"/>
        <c:crossAx val="258903504"/>
        <c:crosses val="autoZero"/>
        <c:auto val="1"/>
        <c:lblOffset val="100"/>
        <c:baseTimeUnit val="years"/>
      </c:dateAx>
      <c:valAx>
        <c:axId val="25890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90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20.7</c:v>
                </c:pt>
                <c:pt idx="1">
                  <c:v>40.07</c:v>
                </c:pt>
                <c:pt idx="2">
                  <c:v>42.41</c:v>
                </c:pt>
                <c:pt idx="3">
                  <c:v>44.48</c:v>
                </c:pt>
                <c:pt idx="4">
                  <c:v>46.74</c:v>
                </c:pt>
              </c:numCache>
            </c:numRef>
          </c:val>
          <c:extLst xmlns:c16r2="http://schemas.microsoft.com/office/drawing/2015/06/chart">
            <c:ext xmlns:c16="http://schemas.microsoft.com/office/drawing/2014/chart" uri="{C3380CC4-5D6E-409C-BE32-E72D297353CC}">
              <c16:uniqueId val="{00000000-9D7E-41C1-82AA-5D745D2FC209}"/>
            </c:ext>
          </c:extLst>
        </c:ser>
        <c:dLbls>
          <c:showLegendKey val="0"/>
          <c:showVal val="0"/>
          <c:showCatName val="0"/>
          <c:showSerName val="0"/>
          <c:showPercent val="0"/>
          <c:showBubbleSize val="0"/>
        </c:dLbls>
        <c:gapWidth val="150"/>
        <c:axId val="259496928"/>
        <c:axId val="25949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c:v>
                </c:pt>
                <c:pt idx="1">
                  <c:v>25.52</c:v>
                </c:pt>
                <c:pt idx="2">
                  <c:v>25.89</c:v>
                </c:pt>
                <c:pt idx="3">
                  <c:v>26.63</c:v>
                </c:pt>
                <c:pt idx="4">
                  <c:v>25.61</c:v>
                </c:pt>
              </c:numCache>
            </c:numRef>
          </c:val>
          <c:smooth val="0"/>
          <c:extLst xmlns:c16r2="http://schemas.microsoft.com/office/drawing/2015/06/chart">
            <c:ext xmlns:c16="http://schemas.microsoft.com/office/drawing/2014/chart" uri="{C3380CC4-5D6E-409C-BE32-E72D297353CC}">
              <c16:uniqueId val="{00000001-9D7E-41C1-82AA-5D745D2FC209}"/>
            </c:ext>
          </c:extLst>
        </c:ser>
        <c:dLbls>
          <c:showLegendKey val="0"/>
          <c:showVal val="0"/>
          <c:showCatName val="0"/>
          <c:showSerName val="0"/>
          <c:showPercent val="0"/>
          <c:showBubbleSize val="0"/>
        </c:dLbls>
        <c:marker val="1"/>
        <c:smooth val="0"/>
        <c:axId val="259496928"/>
        <c:axId val="259497312"/>
      </c:lineChart>
      <c:dateAx>
        <c:axId val="259496928"/>
        <c:scaling>
          <c:orientation val="minMax"/>
        </c:scaling>
        <c:delete val="1"/>
        <c:axPos val="b"/>
        <c:numFmt formatCode="ge" sourceLinked="1"/>
        <c:majorTickMark val="none"/>
        <c:minorTickMark val="none"/>
        <c:tickLblPos val="none"/>
        <c:crossAx val="259497312"/>
        <c:crosses val="autoZero"/>
        <c:auto val="1"/>
        <c:lblOffset val="100"/>
        <c:baseTimeUnit val="years"/>
      </c:dateAx>
      <c:valAx>
        <c:axId val="2594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DD-4C80-83ED-D41CD7E8F7D3}"/>
            </c:ext>
          </c:extLst>
        </c:ser>
        <c:dLbls>
          <c:showLegendKey val="0"/>
          <c:showVal val="0"/>
          <c:showCatName val="0"/>
          <c:showSerName val="0"/>
          <c:showPercent val="0"/>
          <c:showBubbleSize val="0"/>
        </c:dLbls>
        <c:gapWidth val="150"/>
        <c:axId val="259816600"/>
        <c:axId val="25981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0.76</c:v>
                </c:pt>
                <c:pt idx="2">
                  <c:v>0.71</c:v>
                </c:pt>
                <c:pt idx="3">
                  <c:v>0.95</c:v>
                </c:pt>
                <c:pt idx="4">
                  <c:v>1.07</c:v>
                </c:pt>
              </c:numCache>
            </c:numRef>
          </c:val>
          <c:smooth val="0"/>
          <c:extLst xmlns:c16r2="http://schemas.microsoft.com/office/drawing/2015/06/chart">
            <c:ext xmlns:c16="http://schemas.microsoft.com/office/drawing/2014/chart" uri="{C3380CC4-5D6E-409C-BE32-E72D297353CC}">
              <c16:uniqueId val="{00000001-C7DD-4C80-83ED-D41CD7E8F7D3}"/>
            </c:ext>
          </c:extLst>
        </c:ser>
        <c:dLbls>
          <c:showLegendKey val="0"/>
          <c:showVal val="0"/>
          <c:showCatName val="0"/>
          <c:showSerName val="0"/>
          <c:showPercent val="0"/>
          <c:showBubbleSize val="0"/>
        </c:dLbls>
        <c:marker val="1"/>
        <c:smooth val="0"/>
        <c:axId val="259816600"/>
        <c:axId val="259816984"/>
      </c:lineChart>
      <c:dateAx>
        <c:axId val="259816600"/>
        <c:scaling>
          <c:orientation val="minMax"/>
        </c:scaling>
        <c:delete val="1"/>
        <c:axPos val="b"/>
        <c:numFmt formatCode="ge" sourceLinked="1"/>
        <c:majorTickMark val="none"/>
        <c:minorTickMark val="none"/>
        <c:tickLblPos val="none"/>
        <c:crossAx val="259816984"/>
        <c:crosses val="autoZero"/>
        <c:auto val="1"/>
        <c:lblOffset val="100"/>
        <c:baseTimeUnit val="years"/>
      </c:dateAx>
      <c:valAx>
        <c:axId val="25981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1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2C-4842-B9CA-EF03FF1C5321}"/>
            </c:ext>
          </c:extLst>
        </c:ser>
        <c:dLbls>
          <c:showLegendKey val="0"/>
          <c:showVal val="0"/>
          <c:showCatName val="0"/>
          <c:showSerName val="0"/>
          <c:showPercent val="0"/>
          <c:showBubbleSize val="0"/>
        </c:dLbls>
        <c:gapWidth val="150"/>
        <c:axId val="258231600"/>
        <c:axId val="25823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24.99</c:v>
                </c:pt>
                <c:pt idx="1">
                  <c:v>21.47</c:v>
                </c:pt>
                <c:pt idx="2">
                  <c:v>16.34</c:v>
                </c:pt>
                <c:pt idx="3">
                  <c:v>15.65</c:v>
                </c:pt>
                <c:pt idx="4">
                  <c:v>13.55</c:v>
                </c:pt>
              </c:numCache>
            </c:numRef>
          </c:val>
          <c:smooth val="0"/>
          <c:extLst xmlns:c16r2="http://schemas.microsoft.com/office/drawing/2015/06/chart">
            <c:ext xmlns:c16="http://schemas.microsoft.com/office/drawing/2014/chart" uri="{C3380CC4-5D6E-409C-BE32-E72D297353CC}">
              <c16:uniqueId val="{00000001-8A2C-4842-B9CA-EF03FF1C5321}"/>
            </c:ext>
          </c:extLst>
        </c:ser>
        <c:dLbls>
          <c:showLegendKey val="0"/>
          <c:showVal val="0"/>
          <c:showCatName val="0"/>
          <c:showSerName val="0"/>
          <c:showPercent val="0"/>
          <c:showBubbleSize val="0"/>
        </c:dLbls>
        <c:marker val="1"/>
        <c:smooth val="0"/>
        <c:axId val="258231600"/>
        <c:axId val="258231992"/>
      </c:lineChart>
      <c:dateAx>
        <c:axId val="258231600"/>
        <c:scaling>
          <c:orientation val="minMax"/>
        </c:scaling>
        <c:delete val="1"/>
        <c:axPos val="b"/>
        <c:numFmt formatCode="ge" sourceLinked="1"/>
        <c:majorTickMark val="none"/>
        <c:minorTickMark val="none"/>
        <c:tickLblPos val="none"/>
        <c:crossAx val="258231992"/>
        <c:crosses val="autoZero"/>
        <c:auto val="1"/>
        <c:lblOffset val="100"/>
        <c:baseTimeUnit val="years"/>
      </c:dateAx>
      <c:valAx>
        <c:axId val="25823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23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291.66000000000003</c:v>
                </c:pt>
                <c:pt idx="1">
                  <c:v>95.37</c:v>
                </c:pt>
                <c:pt idx="2">
                  <c:v>100.23</c:v>
                </c:pt>
                <c:pt idx="3">
                  <c:v>109.96</c:v>
                </c:pt>
                <c:pt idx="4">
                  <c:v>119.34</c:v>
                </c:pt>
              </c:numCache>
            </c:numRef>
          </c:val>
          <c:extLst xmlns:c16r2="http://schemas.microsoft.com/office/drawing/2015/06/chart">
            <c:ext xmlns:c16="http://schemas.microsoft.com/office/drawing/2014/chart" uri="{C3380CC4-5D6E-409C-BE32-E72D297353CC}">
              <c16:uniqueId val="{00000000-10BD-488D-A34E-610F3FBF6F5E}"/>
            </c:ext>
          </c:extLst>
        </c:ser>
        <c:dLbls>
          <c:showLegendKey val="0"/>
          <c:showVal val="0"/>
          <c:showCatName val="0"/>
          <c:showSerName val="0"/>
          <c:showPercent val="0"/>
          <c:showBubbleSize val="0"/>
        </c:dLbls>
        <c:gapWidth val="150"/>
        <c:axId val="258233168"/>
        <c:axId val="25823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316.92</c:v>
                </c:pt>
                <c:pt idx="1">
                  <c:v>79.239999999999995</c:v>
                </c:pt>
                <c:pt idx="2">
                  <c:v>78.930000000000007</c:v>
                </c:pt>
                <c:pt idx="3">
                  <c:v>77.94</c:v>
                </c:pt>
                <c:pt idx="4">
                  <c:v>78.45</c:v>
                </c:pt>
              </c:numCache>
            </c:numRef>
          </c:val>
          <c:smooth val="0"/>
          <c:extLst xmlns:c16r2="http://schemas.microsoft.com/office/drawing/2015/06/chart">
            <c:ext xmlns:c16="http://schemas.microsoft.com/office/drawing/2014/chart" uri="{C3380CC4-5D6E-409C-BE32-E72D297353CC}">
              <c16:uniqueId val="{00000001-10BD-488D-A34E-610F3FBF6F5E}"/>
            </c:ext>
          </c:extLst>
        </c:ser>
        <c:dLbls>
          <c:showLegendKey val="0"/>
          <c:showVal val="0"/>
          <c:showCatName val="0"/>
          <c:showSerName val="0"/>
          <c:showPercent val="0"/>
          <c:showBubbleSize val="0"/>
        </c:dLbls>
        <c:marker val="1"/>
        <c:smooth val="0"/>
        <c:axId val="258233168"/>
        <c:axId val="258233560"/>
      </c:lineChart>
      <c:dateAx>
        <c:axId val="258233168"/>
        <c:scaling>
          <c:orientation val="minMax"/>
        </c:scaling>
        <c:delete val="1"/>
        <c:axPos val="b"/>
        <c:numFmt formatCode="ge" sourceLinked="1"/>
        <c:majorTickMark val="none"/>
        <c:minorTickMark val="none"/>
        <c:tickLblPos val="none"/>
        <c:crossAx val="258233560"/>
        <c:crosses val="autoZero"/>
        <c:auto val="1"/>
        <c:lblOffset val="100"/>
        <c:baseTimeUnit val="years"/>
      </c:dateAx>
      <c:valAx>
        <c:axId val="25823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23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655.27</c:v>
                </c:pt>
                <c:pt idx="1">
                  <c:v>800.78</c:v>
                </c:pt>
                <c:pt idx="2">
                  <c:v>746.08</c:v>
                </c:pt>
                <c:pt idx="3">
                  <c:v>696.1</c:v>
                </c:pt>
                <c:pt idx="4">
                  <c:v>642.54</c:v>
                </c:pt>
              </c:numCache>
            </c:numRef>
          </c:val>
          <c:extLst xmlns:c16r2="http://schemas.microsoft.com/office/drawing/2015/06/chart">
            <c:ext xmlns:c16="http://schemas.microsoft.com/office/drawing/2014/chart" uri="{C3380CC4-5D6E-409C-BE32-E72D297353CC}">
              <c16:uniqueId val="{00000000-44CE-46A8-AA20-C3362B2723CE}"/>
            </c:ext>
          </c:extLst>
        </c:ser>
        <c:dLbls>
          <c:showLegendKey val="0"/>
          <c:showVal val="0"/>
          <c:showCatName val="0"/>
          <c:showSerName val="0"/>
          <c:showPercent val="0"/>
          <c:showBubbleSize val="0"/>
        </c:dLbls>
        <c:gapWidth val="150"/>
        <c:axId val="258234736"/>
        <c:axId val="25823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44CE-46A8-AA20-C3362B2723CE}"/>
            </c:ext>
          </c:extLst>
        </c:ser>
        <c:dLbls>
          <c:showLegendKey val="0"/>
          <c:showVal val="0"/>
          <c:showCatName val="0"/>
          <c:showSerName val="0"/>
          <c:showPercent val="0"/>
          <c:showBubbleSize val="0"/>
        </c:dLbls>
        <c:marker val="1"/>
        <c:smooth val="0"/>
        <c:axId val="258234736"/>
        <c:axId val="258235128"/>
      </c:lineChart>
      <c:dateAx>
        <c:axId val="258234736"/>
        <c:scaling>
          <c:orientation val="minMax"/>
        </c:scaling>
        <c:delete val="1"/>
        <c:axPos val="b"/>
        <c:numFmt formatCode="ge" sourceLinked="1"/>
        <c:majorTickMark val="none"/>
        <c:minorTickMark val="none"/>
        <c:tickLblPos val="none"/>
        <c:crossAx val="258235128"/>
        <c:crosses val="autoZero"/>
        <c:auto val="1"/>
        <c:lblOffset val="100"/>
        <c:baseTimeUnit val="years"/>
      </c:dateAx>
      <c:valAx>
        <c:axId val="25823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23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101.93</c:v>
                </c:pt>
                <c:pt idx="1">
                  <c:v>105.61</c:v>
                </c:pt>
                <c:pt idx="2">
                  <c:v>104.54</c:v>
                </c:pt>
                <c:pt idx="3">
                  <c:v>100.62</c:v>
                </c:pt>
                <c:pt idx="4">
                  <c:v>105.2</c:v>
                </c:pt>
              </c:numCache>
            </c:numRef>
          </c:val>
          <c:extLst xmlns:c16r2="http://schemas.microsoft.com/office/drawing/2015/06/chart">
            <c:ext xmlns:c16="http://schemas.microsoft.com/office/drawing/2014/chart" uri="{C3380CC4-5D6E-409C-BE32-E72D297353CC}">
              <c16:uniqueId val="{00000000-094F-4678-9596-C84967F9010E}"/>
            </c:ext>
          </c:extLst>
        </c:ser>
        <c:dLbls>
          <c:showLegendKey val="0"/>
          <c:showVal val="0"/>
          <c:showCatName val="0"/>
          <c:showSerName val="0"/>
          <c:showPercent val="0"/>
          <c:showBubbleSize val="0"/>
        </c:dLbls>
        <c:gapWidth val="150"/>
        <c:axId val="258230816"/>
        <c:axId val="25823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094F-4678-9596-C84967F9010E}"/>
            </c:ext>
          </c:extLst>
        </c:ser>
        <c:dLbls>
          <c:showLegendKey val="0"/>
          <c:showVal val="0"/>
          <c:showCatName val="0"/>
          <c:showSerName val="0"/>
          <c:showPercent val="0"/>
          <c:showBubbleSize val="0"/>
        </c:dLbls>
        <c:marker val="1"/>
        <c:smooth val="0"/>
        <c:axId val="258230816"/>
        <c:axId val="258230424"/>
      </c:lineChart>
      <c:dateAx>
        <c:axId val="258230816"/>
        <c:scaling>
          <c:orientation val="minMax"/>
        </c:scaling>
        <c:delete val="1"/>
        <c:axPos val="b"/>
        <c:numFmt formatCode="ge" sourceLinked="1"/>
        <c:majorTickMark val="none"/>
        <c:minorTickMark val="none"/>
        <c:tickLblPos val="none"/>
        <c:crossAx val="258230424"/>
        <c:crosses val="autoZero"/>
        <c:auto val="1"/>
        <c:lblOffset val="100"/>
        <c:baseTimeUnit val="years"/>
      </c:dateAx>
      <c:valAx>
        <c:axId val="25823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2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158.62</c:v>
                </c:pt>
                <c:pt idx="1">
                  <c:v>154.19999999999999</c:v>
                </c:pt>
                <c:pt idx="2">
                  <c:v>156.19999999999999</c:v>
                </c:pt>
                <c:pt idx="3">
                  <c:v>162.37</c:v>
                </c:pt>
                <c:pt idx="4">
                  <c:v>155.46</c:v>
                </c:pt>
              </c:numCache>
            </c:numRef>
          </c:val>
          <c:extLst xmlns:c16r2="http://schemas.microsoft.com/office/drawing/2015/06/chart">
            <c:ext xmlns:c16="http://schemas.microsoft.com/office/drawing/2014/chart" uri="{C3380CC4-5D6E-409C-BE32-E72D297353CC}">
              <c16:uniqueId val="{00000000-D452-4262-A96B-F90B91877696}"/>
            </c:ext>
          </c:extLst>
        </c:ser>
        <c:dLbls>
          <c:showLegendKey val="0"/>
          <c:showVal val="0"/>
          <c:showCatName val="0"/>
          <c:showSerName val="0"/>
          <c:showPercent val="0"/>
          <c:showBubbleSize val="0"/>
        </c:dLbls>
        <c:gapWidth val="150"/>
        <c:axId val="258231208"/>
        <c:axId val="25936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D452-4262-A96B-F90B91877696}"/>
            </c:ext>
          </c:extLst>
        </c:ser>
        <c:dLbls>
          <c:showLegendKey val="0"/>
          <c:showVal val="0"/>
          <c:showCatName val="0"/>
          <c:showSerName val="0"/>
          <c:showPercent val="0"/>
          <c:showBubbleSize val="0"/>
        </c:dLbls>
        <c:marker val="1"/>
        <c:smooth val="0"/>
        <c:axId val="258231208"/>
        <c:axId val="259364080"/>
      </c:lineChart>
      <c:dateAx>
        <c:axId val="258231208"/>
        <c:scaling>
          <c:orientation val="minMax"/>
        </c:scaling>
        <c:delete val="1"/>
        <c:axPos val="b"/>
        <c:numFmt formatCode="ge" sourceLinked="1"/>
        <c:majorTickMark val="none"/>
        <c:minorTickMark val="none"/>
        <c:tickLblPos val="none"/>
        <c:crossAx val="259364080"/>
        <c:crosses val="autoZero"/>
        <c:auto val="1"/>
        <c:lblOffset val="100"/>
        <c:baseTimeUnit val="years"/>
      </c:dateAx>
      <c:valAx>
        <c:axId val="25936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23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福岡県　宗像市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97317</v>
      </c>
      <c r="AM8" s="50"/>
      <c r="AN8" s="50"/>
      <c r="AO8" s="50"/>
      <c r="AP8" s="50"/>
      <c r="AQ8" s="50"/>
      <c r="AR8" s="50"/>
      <c r="AS8" s="50"/>
      <c r="AT8" s="45">
        <f>データ!T6</f>
        <v>119.92</v>
      </c>
      <c r="AU8" s="45"/>
      <c r="AV8" s="45"/>
      <c r="AW8" s="45"/>
      <c r="AX8" s="45"/>
      <c r="AY8" s="45"/>
      <c r="AZ8" s="45"/>
      <c r="BA8" s="45"/>
      <c r="BB8" s="45">
        <f>データ!U6</f>
        <v>811.52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70.61</v>
      </c>
      <c r="J10" s="45"/>
      <c r="K10" s="45"/>
      <c r="L10" s="45"/>
      <c r="M10" s="45"/>
      <c r="N10" s="45"/>
      <c r="O10" s="45"/>
      <c r="P10" s="45">
        <f>データ!P6</f>
        <v>96.55</v>
      </c>
      <c r="Q10" s="45"/>
      <c r="R10" s="45"/>
      <c r="S10" s="45"/>
      <c r="T10" s="45"/>
      <c r="U10" s="45"/>
      <c r="V10" s="45"/>
      <c r="W10" s="45">
        <f>データ!Q6</f>
        <v>84.75</v>
      </c>
      <c r="X10" s="45"/>
      <c r="Y10" s="45"/>
      <c r="Z10" s="45"/>
      <c r="AA10" s="45"/>
      <c r="AB10" s="45"/>
      <c r="AC10" s="45"/>
      <c r="AD10" s="50">
        <f>データ!R6</f>
        <v>3073</v>
      </c>
      <c r="AE10" s="50"/>
      <c r="AF10" s="50"/>
      <c r="AG10" s="50"/>
      <c r="AH10" s="50"/>
      <c r="AI10" s="50"/>
      <c r="AJ10" s="50"/>
      <c r="AK10" s="2"/>
      <c r="AL10" s="50">
        <f>データ!V6</f>
        <v>93682</v>
      </c>
      <c r="AM10" s="50"/>
      <c r="AN10" s="50"/>
      <c r="AO10" s="50"/>
      <c r="AP10" s="50"/>
      <c r="AQ10" s="50"/>
      <c r="AR10" s="50"/>
      <c r="AS10" s="50"/>
      <c r="AT10" s="45">
        <f>データ!W6</f>
        <v>26.06</v>
      </c>
      <c r="AU10" s="45"/>
      <c r="AV10" s="45"/>
      <c r="AW10" s="45"/>
      <c r="AX10" s="45"/>
      <c r="AY10" s="45"/>
      <c r="AZ10" s="45"/>
      <c r="BA10" s="45"/>
      <c r="BB10" s="45">
        <f>データ!X6</f>
        <v>3594.86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QfRG532norWs1ifEFEOI8SEvQqxJjn3XsbMCGe5dtVmRbQ0SxfhAc8R13JjoYonsWnNIqXo0nzQdrtXIiIpGXA==" saltValue="NZh7t40ZANMc/N27bffgJ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402206</v>
      </c>
      <c r="D6" s="33">
        <f t="shared" si="3"/>
        <v>46</v>
      </c>
      <c r="E6" s="33">
        <f t="shared" si="3"/>
        <v>17</v>
      </c>
      <c r="F6" s="33">
        <f t="shared" si="3"/>
        <v>1</v>
      </c>
      <c r="G6" s="33">
        <f t="shared" si="3"/>
        <v>0</v>
      </c>
      <c r="H6" s="33" t="str">
        <f t="shared" si="3"/>
        <v>福岡県　宗像市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70.61</v>
      </c>
      <c r="P6" s="34">
        <f t="shared" si="3"/>
        <v>96.55</v>
      </c>
      <c r="Q6" s="34">
        <f t="shared" si="3"/>
        <v>84.75</v>
      </c>
      <c r="R6" s="34">
        <f t="shared" si="3"/>
        <v>3073</v>
      </c>
      <c r="S6" s="34">
        <f t="shared" si="3"/>
        <v>97317</v>
      </c>
      <c r="T6" s="34">
        <f t="shared" si="3"/>
        <v>119.92</v>
      </c>
      <c r="U6" s="34">
        <f t="shared" si="3"/>
        <v>811.52</v>
      </c>
      <c r="V6" s="34">
        <f t="shared" si="3"/>
        <v>93682</v>
      </c>
      <c r="W6" s="34">
        <f t="shared" si="3"/>
        <v>26.06</v>
      </c>
      <c r="X6" s="34">
        <f t="shared" si="3"/>
        <v>3594.86</v>
      </c>
      <c r="Y6" s="35">
        <f>IF(Y7="",NA(),Y7)</f>
        <v>122.99</v>
      </c>
      <c r="Z6" s="35">
        <f t="shared" ref="Z6:AH6" si="4">IF(Z7="",NA(),Z7)</f>
        <v>115.96</v>
      </c>
      <c r="AA6" s="35">
        <f t="shared" si="4"/>
        <v>117.21</v>
      </c>
      <c r="AB6" s="35">
        <f t="shared" si="4"/>
        <v>118.39</v>
      </c>
      <c r="AC6" s="35">
        <f t="shared" si="4"/>
        <v>120.2</v>
      </c>
      <c r="AD6" s="35">
        <f t="shared" si="4"/>
        <v>105.34</v>
      </c>
      <c r="AE6" s="35">
        <f t="shared" si="4"/>
        <v>108.77</v>
      </c>
      <c r="AF6" s="35">
        <f t="shared" si="4"/>
        <v>109.48</v>
      </c>
      <c r="AG6" s="35">
        <f t="shared" si="4"/>
        <v>109.27</v>
      </c>
      <c r="AH6" s="35">
        <f t="shared" si="4"/>
        <v>108.03</v>
      </c>
      <c r="AI6" s="34" t="str">
        <f>IF(AI7="","",IF(AI7="-","【-】","【"&amp;SUBSTITUTE(TEXT(AI7,"#,##0.00"),"-","△")&amp;"】"))</f>
        <v>【108.80】</v>
      </c>
      <c r="AJ6" s="34">
        <f>IF(AJ7="",NA(),AJ7)</f>
        <v>0</v>
      </c>
      <c r="AK6" s="34">
        <f t="shared" ref="AK6:AS6" si="5">IF(AK7="",NA(),AK7)</f>
        <v>0</v>
      </c>
      <c r="AL6" s="34">
        <f t="shared" si="5"/>
        <v>0</v>
      </c>
      <c r="AM6" s="34">
        <f t="shared" si="5"/>
        <v>0</v>
      </c>
      <c r="AN6" s="34">
        <f t="shared" si="5"/>
        <v>0</v>
      </c>
      <c r="AO6" s="35">
        <f t="shared" si="5"/>
        <v>24.99</v>
      </c>
      <c r="AP6" s="35">
        <f t="shared" si="5"/>
        <v>21.47</v>
      </c>
      <c r="AQ6" s="35">
        <f t="shared" si="5"/>
        <v>16.34</v>
      </c>
      <c r="AR6" s="35">
        <f t="shared" si="5"/>
        <v>15.65</v>
      </c>
      <c r="AS6" s="35">
        <f t="shared" si="5"/>
        <v>13.55</v>
      </c>
      <c r="AT6" s="34" t="str">
        <f>IF(AT7="","",IF(AT7="-","【-】","【"&amp;SUBSTITUTE(TEXT(AT7,"#,##0.00"),"-","△")&amp;"】"))</f>
        <v>【4.27】</v>
      </c>
      <c r="AU6" s="35">
        <f>IF(AU7="",NA(),AU7)</f>
        <v>291.66000000000003</v>
      </c>
      <c r="AV6" s="35">
        <f t="shared" ref="AV6:BD6" si="6">IF(AV7="",NA(),AV7)</f>
        <v>95.37</v>
      </c>
      <c r="AW6" s="35">
        <f t="shared" si="6"/>
        <v>100.23</v>
      </c>
      <c r="AX6" s="35">
        <f t="shared" si="6"/>
        <v>109.96</v>
      </c>
      <c r="AY6" s="35">
        <f t="shared" si="6"/>
        <v>119.34</v>
      </c>
      <c r="AZ6" s="35">
        <f t="shared" si="6"/>
        <v>316.92</v>
      </c>
      <c r="BA6" s="35">
        <f t="shared" si="6"/>
        <v>79.239999999999995</v>
      </c>
      <c r="BB6" s="35">
        <f t="shared" si="6"/>
        <v>78.930000000000007</v>
      </c>
      <c r="BC6" s="35">
        <f t="shared" si="6"/>
        <v>77.94</v>
      </c>
      <c r="BD6" s="35">
        <f t="shared" si="6"/>
        <v>78.45</v>
      </c>
      <c r="BE6" s="34" t="str">
        <f>IF(BE7="","",IF(BE7="-","【-】","【"&amp;SUBSTITUTE(TEXT(BE7,"#,##0.00"),"-","△")&amp;"】"))</f>
        <v>【66.41】</v>
      </c>
      <c r="BF6" s="35">
        <f>IF(BF7="",NA(),BF7)</f>
        <v>655.27</v>
      </c>
      <c r="BG6" s="35">
        <f t="shared" ref="BG6:BO6" si="7">IF(BG7="",NA(),BG7)</f>
        <v>800.78</v>
      </c>
      <c r="BH6" s="35">
        <f t="shared" si="7"/>
        <v>746.08</v>
      </c>
      <c r="BI6" s="35">
        <f t="shared" si="7"/>
        <v>696.1</v>
      </c>
      <c r="BJ6" s="35">
        <f t="shared" si="7"/>
        <v>642.54</v>
      </c>
      <c r="BK6" s="35">
        <f t="shared" si="7"/>
        <v>885.97</v>
      </c>
      <c r="BL6" s="35">
        <f t="shared" si="7"/>
        <v>854.16</v>
      </c>
      <c r="BM6" s="35">
        <f t="shared" si="7"/>
        <v>848.31</v>
      </c>
      <c r="BN6" s="35">
        <f t="shared" si="7"/>
        <v>774.99</v>
      </c>
      <c r="BO6" s="35">
        <f t="shared" si="7"/>
        <v>799.41</v>
      </c>
      <c r="BP6" s="34" t="str">
        <f>IF(BP7="","",IF(BP7="-","【-】","【"&amp;SUBSTITUTE(TEXT(BP7,"#,##0.00"),"-","△")&amp;"】"))</f>
        <v>【707.33】</v>
      </c>
      <c r="BQ6" s="35">
        <f>IF(BQ7="",NA(),BQ7)</f>
        <v>101.93</v>
      </c>
      <c r="BR6" s="35">
        <f t="shared" ref="BR6:BZ6" si="8">IF(BR7="",NA(),BR7)</f>
        <v>105.61</v>
      </c>
      <c r="BS6" s="35">
        <f t="shared" si="8"/>
        <v>104.54</v>
      </c>
      <c r="BT6" s="35">
        <f t="shared" si="8"/>
        <v>100.62</v>
      </c>
      <c r="BU6" s="35">
        <f t="shared" si="8"/>
        <v>105.2</v>
      </c>
      <c r="BV6" s="35">
        <f t="shared" si="8"/>
        <v>89.94</v>
      </c>
      <c r="BW6" s="35">
        <f t="shared" si="8"/>
        <v>93.13</v>
      </c>
      <c r="BX6" s="35">
        <f t="shared" si="8"/>
        <v>94.38</v>
      </c>
      <c r="BY6" s="35">
        <f t="shared" si="8"/>
        <v>96.57</v>
      </c>
      <c r="BZ6" s="35">
        <f t="shared" si="8"/>
        <v>96.54</v>
      </c>
      <c r="CA6" s="34" t="str">
        <f>IF(CA7="","",IF(CA7="-","【-】","【"&amp;SUBSTITUTE(TEXT(CA7,"#,##0.00"),"-","△")&amp;"】"))</f>
        <v>【101.26】</v>
      </c>
      <c r="CB6" s="35">
        <f>IF(CB7="",NA(),CB7)</f>
        <v>158.62</v>
      </c>
      <c r="CC6" s="35">
        <f t="shared" ref="CC6:CK6" si="9">IF(CC7="",NA(),CC7)</f>
        <v>154.19999999999999</v>
      </c>
      <c r="CD6" s="35">
        <f t="shared" si="9"/>
        <v>156.19999999999999</v>
      </c>
      <c r="CE6" s="35">
        <f t="shared" si="9"/>
        <v>162.37</v>
      </c>
      <c r="CF6" s="35">
        <f t="shared" si="9"/>
        <v>155.46</v>
      </c>
      <c r="CG6" s="35">
        <f t="shared" si="9"/>
        <v>168.57</v>
      </c>
      <c r="CH6" s="35">
        <f t="shared" si="9"/>
        <v>167.97</v>
      </c>
      <c r="CI6" s="35">
        <f t="shared" si="9"/>
        <v>165.45</v>
      </c>
      <c r="CJ6" s="35">
        <f t="shared" si="9"/>
        <v>161.54</v>
      </c>
      <c r="CK6" s="35">
        <f t="shared" si="9"/>
        <v>162.81</v>
      </c>
      <c r="CL6" s="34" t="str">
        <f>IF(CL7="","",IF(CL7="-","【-】","【"&amp;SUBSTITUTE(TEXT(CL7,"#,##0.00"),"-","△")&amp;"】"))</f>
        <v>【136.39】</v>
      </c>
      <c r="CM6" s="35">
        <f>IF(CM7="",NA(),CM7)</f>
        <v>62.5</v>
      </c>
      <c r="CN6" s="35">
        <f t="shared" ref="CN6:CV6" si="10">IF(CN7="",NA(),CN7)</f>
        <v>85.42</v>
      </c>
      <c r="CO6" s="35">
        <f t="shared" si="10"/>
        <v>85.63</v>
      </c>
      <c r="CP6" s="35">
        <f t="shared" si="10"/>
        <v>86.69</v>
      </c>
      <c r="CQ6" s="35">
        <f t="shared" si="10"/>
        <v>85.54</v>
      </c>
      <c r="CR6" s="35">
        <f t="shared" si="10"/>
        <v>64.12</v>
      </c>
      <c r="CS6" s="35">
        <f t="shared" si="10"/>
        <v>64.87</v>
      </c>
      <c r="CT6" s="35">
        <f t="shared" si="10"/>
        <v>65.62</v>
      </c>
      <c r="CU6" s="35">
        <f t="shared" si="10"/>
        <v>64.67</v>
      </c>
      <c r="CV6" s="35">
        <f t="shared" si="10"/>
        <v>64.959999999999994</v>
      </c>
      <c r="CW6" s="34" t="str">
        <f>IF(CW7="","",IF(CW7="-","【-】","【"&amp;SUBSTITUTE(TEXT(CW7,"#,##0.00"),"-","△")&amp;"】"))</f>
        <v>【60.13】</v>
      </c>
      <c r="CX6" s="35">
        <f>IF(CX7="",NA(),CX7)</f>
        <v>99.82</v>
      </c>
      <c r="CY6" s="35">
        <f t="shared" ref="CY6:DG6" si="11">IF(CY7="",NA(),CY7)</f>
        <v>98.81</v>
      </c>
      <c r="CZ6" s="35">
        <f t="shared" si="11"/>
        <v>98.85</v>
      </c>
      <c r="DA6" s="35">
        <f t="shared" si="11"/>
        <v>98.87</v>
      </c>
      <c r="DB6" s="35">
        <f t="shared" si="11"/>
        <v>98.89</v>
      </c>
      <c r="DC6" s="35">
        <f t="shared" si="11"/>
        <v>90.91</v>
      </c>
      <c r="DD6" s="35">
        <f t="shared" si="11"/>
        <v>91.11</v>
      </c>
      <c r="DE6" s="35">
        <f t="shared" si="11"/>
        <v>91.44</v>
      </c>
      <c r="DF6" s="35">
        <f t="shared" si="11"/>
        <v>91.76</v>
      </c>
      <c r="DG6" s="35">
        <f t="shared" si="11"/>
        <v>92.3</v>
      </c>
      <c r="DH6" s="34" t="str">
        <f>IF(DH7="","",IF(DH7="-","【-】","【"&amp;SUBSTITUTE(TEXT(DH7,"#,##0.00"),"-","△")&amp;"】"))</f>
        <v>【95.06】</v>
      </c>
      <c r="DI6" s="35">
        <f>IF(DI7="",NA(),DI7)</f>
        <v>20.7</v>
      </c>
      <c r="DJ6" s="35">
        <f t="shared" ref="DJ6:DR6" si="12">IF(DJ7="",NA(),DJ7)</f>
        <v>40.07</v>
      </c>
      <c r="DK6" s="35">
        <f t="shared" si="12"/>
        <v>42.41</v>
      </c>
      <c r="DL6" s="35">
        <f t="shared" si="12"/>
        <v>44.48</v>
      </c>
      <c r="DM6" s="35">
        <f t="shared" si="12"/>
        <v>46.74</v>
      </c>
      <c r="DN6" s="35">
        <f t="shared" si="12"/>
        <v>12.9</v>
      </c>
      <c r="DO6" s="35">
        <f t="shared" si="12"/>
        <v>25.52</v>
      </c>
      <c r="DP6" s="35">
        <f t="shared" si="12"/>
        <v>25.89</v>
      </c>
      <c r="DQ6" s="35">
        <f t="shared" si="12"/>
        <v>26.63</v>
      </c>
      <c r="DR6" s="35">
        <f t="shared" si="12"/>
        <v>25.61</v>
      </c>
      <c r="DS6" s="34" t="str">
        <f>IF(DS7="","",IF(DS7="-","【-】","【"&amp;SUBSTITUTE(TEXT(DS7,"#,##0.00"),"-","△")&amp;"】"))</f>
        <v>【38.13】</v>
      </c>
      <c r="DT6" s="34">
        <f>IF(DT7="",NA(),DT7)</f>
        <v>0</v>
      </c>
      <c r="DU6" s="34">
        <f t="shared" ref="DU6:EC6" si="13">IF(DU7="",NA(),DU7)</f>
        <v>0</v>
      </c>
      <c r="DV6" s="34">
        <f t="shared" si="13"/>
        <v>0</v>
      </c>
      <c r="DW6" s="34">
        <f t="shared" si="13"/>
        <v>0</v>
      </c>
      <c r="DX6" s="34">
        <f t="shared" si="13"/>
        <v>0</v>
      </c>
      <c r="DY6" s="35">
        <f t="shared" si="13"/>
        <v>0.71</v>
      </c>
      <c r="DZ6" s="35">
        <f t="shared" si="13"/>
        <v>0.76</v>
      </c>
      <c r="EA6" s="35">
        <f t="shared" si="13"/>
        <v>0.71</v>
      </c>
      <c r="EB6" s="35">
        <f t="shared" si="13"/>
        <v>0.95</v>
      </c>
      <c r="EC6" s="35">
        <f t="shared" si="13"/>
        <v>1.07</v>
      </c>
      <c r="ED6" s="34" t="str">
        <f>IF(ED7="","",IF(ED7="-","【-】","【"&amp;SUBSTITUTE(TEXT(ED7,"#,##0.00"),"-","△")&amp;"】"))</f>
        <v>【5.37】</v>
      </c>
      <c r="EE6" s="35">
        <f>IF(EE7="",NA(),EE7)</f>
        <v>0.06</v>
      </c>
      <c r="EF6" s="35">
        <f t="shared" ref="EF6:EN6" si="14">IF(EF7="",NA(),EF7)</f>
        <v>0.08</v>
      </c>
      <c r="EG6" s="35">
        <f t="shared" si="14"/>
        <v>0.08</v>
      </c>
      <c r="EH6" s="34">
        <f t="shared" si="14"/>
        <v>0</v>
      </c>
      <c r="EI6" s="35">
        <f t="shared" si="14"/>
        <v>0.05</v>
      </c>
      <c r="EJ6" s="35">
        <f t="shared" si="14"/>
        <v>7.0000000000000007E-2</v>
      </c>
      <c r="EK6" s="35">
        <f t="shared" si="14"/>
        <v>0.1</v>
      </c>
      <c r="EL6" s="35">
        <f t="shared" si="14"/>
        <v>0.27</v>
      </c>
      <c r="EM6" s="35">
        <f t="shared" si="14"/>
        <v>0.17</v>
      </c>
      <c r="EN6" s="35">
        <f t="shared" si="14"/>
        <v>0.13</v>
      </c>
      <c r="EO6" s="34" t="str">
        <f>IF(EO7="","",IF(EO7="-","【-】","【"&amp;SUBSTITUTE(TEXT(EO7,"#,##0.00"),"-","△")&amp;"】"))</f>
        <v>【0.23】</v>
      </c>
    </row>
    <row r="7" spans="1:148" s="36" customFormat="1" x14ac:dyDescent="0.15">
      <c r="A7" s="28"/>
      <c r="B7" s="37">
        <v>2017</v>
      </c>
      <c r="C7" s="37">
        <v>402206</v>
      </c>
      <c r="D7" s="37">
        <v>46</v>
      </c>
      <c r="E7" s="37">
        <v>17</v>
      </c>
      <c r="F7" s="37">
        <v>1</v>
      </c>
      <c r="G7" s="37">
        <v>0</v>
      </c>
      <c r="H7" s="37" t="s">
        <v>108</v>
      </c>
      <c r="I7" s="37" t="s">
        <v>109</v>
      </c>
      <c r="J7" s="37" t="s">
        <v>110</v>
      </c>
      <c r="K7" s="37" t="s">
        <v>111</v>
      </c>
      <c r="L7" s="37" t="s">
        <v>112</v>
      </c>
      <c r="M7" s="37" t="s">
        <v>113</v>
      </c>
      <c r="N7" s="38" t="s">
        <v>114</v>
      </c>
      <c r="O7" s="38">
        <v>70.61</v>
      </c>
      <c r="P7" s="38">
        <v>96.55</v>
      </c>
      <c r="Q7" s="38">
        <v>84.75</v>
      </c>
      <c r="R7" s="38">
        <v>3073</v>
      </c>
      <c r="S7" s="38">
        <v>97317</v>
      </c>
      <c r="T7" s="38">
        <v>119.92</v>
      </c>
      <c r="U7" s="38">
        <v>811.52</v>
      </c>
      <c r="V7" s="38">
        <v>93682</v>
      </c>
      <c r="W7" s="38">
        <v>26.06</v>
      </c>
      <c r="X7" s="38">
        <v>3594.86</v>
      </c>
      <c r="Y7" s="38">
        <v>122.99</v>
      </c>
      <c r="Z7" s="38">
        <v>115.96</v>
      </c>
      <c r="AA7" s="38">
        <v>117.21</v>
      </c>
      <c r="AB7" s="38">
        <v>118.39</v>
      </c>
      <c r="AC7" s="38">
        <v>120.2</v>
      </c>
      <c r="AD7" s="38">
        <v>105.34</v>
      </c>
      <c r="AE7" s="38">
        <v>108.77</v>
      </c>
      <c r="AF7" s="38">
        <v>109.48</v>
      </c>
      <c r="AG7" s="38">
        <v>109.27</v>
      </c>
      <c r="AH7" s="38">
        <v>108.03</v>
      </c>
      <c r="AI7" s="38">
        <v>108.8</v>
      </c>
      <c r="AJ7" s="38">
        <v>0</v>
      </c>
      <c r="AK7" s="38">
        <v>0</v>
      </c>
      <c r="AL7" s="38">
        <v>0</v>
      </c>
      <c r="AM7" s="38">
        <v>0</v>
      </c>
      <c r="AN7" s="38">
        <v>0</v>
      </c>
      <c r="AO7" s="38">
        <v>24.99</v>
      </c>
      <c r="AP7" s="38">
        <v>21.47</v>
      </c>
      <c r="AQ7" s="38">
        <v>16.34</v>
      </c>
      <c r="AR7" s="38">
        <v>15.65</v>
      </c>
      <c r="AS7" s="38">
        <v>13.55</v>
      </c>
      <c r="AT7" s="38">
        <v>4.2699999999999996</v>
      </c>
      <c r="AU7" s="38">
        <v>291.66000000000003</v>
      </c>
      <c r="AV7" s="38">
        <v>95.37</v>
      </c>
      <c r="AW7" s="38">
        <v>100.23</v>
      </c>
      <c r="AX7" s="38">
        <v>109.96</v>
      </c>
      <c r="AY7" s="38">
        <v>119.34</v>
      </c>
      <c r="AZ7" s="38">
        <v>316.92</v>
      </c>
      <c r="BA7" s="38">
        <v>79.239999999999995</v>
      </c>
      <c r="BB7" s="38">
        <v>78.930000000000007</v>
      </c>
      <c r="BC7" s="38">
        <v>77.94</v>
      </c>
      <c r="BD7" s="38">
        <v>78.45</v>
      </c>
      <c r="BE7" s="38">
        <v>66.41</v>
      </c>
      <c r="BF7" s="38">
        <v>655.27</v>
      </c>
      <c r="BG7" s="38">
        <v>800.78</v>
      </c>
      <c r="BH7" s="38">
        <v>746.08</v>
      </c>
      <c r="BI7" s="38">
        <v>696.1</v>
      </c>
      <c r="BJ7" s="38">
        <v>642.54</v>
      </c>
      <c r="BK7" s="38">
        <v>885.97</v>
      </c>
      <c r="BL7" s="38">
        <v>854.16</v>
      </c>
      <c r="BM7" s="38">
        <v>848.31</v>
      </c>
      <c r="BN7" s="38">
        <v>774.99</v>
      </c>
      <c r="BO7" s="38">
        <v>799.41</v>
      </c>
      <c r="BP7" s="38">
        <v>707.33</v>
      </c>
      <c r="BQ7" s="38">
        <v>101.93</v>
      </c>
      <c r="BR7" s="38">
        <v>105.61</v>
      </c>
      <c r="BS7" s="38">
        <v>104.54</v>
      </c>
      <c r="BT7" s="38">
        <v>100.62</v>
      </c>
      <c r="BU7" s="38">
        <v>105.2</v>
      </c>
      <c r="BV7" s="38">
        <v>89.94</v>
      </c>
      <c r="BW7" s="38">
        <v>93.13</v>
      </c>
      <c r="BX7" s="38">
        <v>94.38</v>
      </c>
      <c r="BY7" s="38">
        <v>96.57</v>
      </c>
      <c r="BZ7" s="38">
        <v>96.54</v>
      </c>
      <c r="CA7" s="38">
        <v>101.26</v>
      </c>
      <c r="CB7" s="38">
        <v>158.62</v>
      </c>
      <c r="CC7" s="38">
        <v>154.19999999999999</v>
      </c>
      <c r="CD7" s="38">
        <v>156.19999999999999</v>
      </c>
      <c r="CE7" s="38">
        <v>162.37</v>
      </c>
      <c r="CF7" s="38">
        <v>155.46</v>
      </c>
      <c r="CG7" s="38">
        <v>168.57</v>
      </c>
      <c r="CH7" s="38">
        <v>167.97</v>
      </c>
      <c r="CI7" s="38">
        <v>165.45</v>
      </c>
      <c r="CJ7" s="38">
        <v>161.54</v>
      </c>
      <c r="CK7" s="38">
        <v>162.81</v>
      </c>
      <c r="CL7" s="38">
        <v>136.38999999999999</v>
      </c>
      <c r="CM7" s="38">
        <v>62.5</v>
      </c>
      <c r="CN7" s="38">
        <v>85.42</v>
      </c>
      <c r="CO7" s="38">
        <v>85.63</v>
      </c>
      <c r="CP7" s="38">
        <v>86.69</v>
      </c>
      <c r="CQ7" s="38">
        <v>85.54</v>
      </c>
      <c r="CR7" s="38">
        <v>64.12</v>
      </c>
      <c r="CS7" s="38">
        <v>64.87</v>
      </c>
      <c r="CT7" s="38">
        <v>65.62</v>
      </c>
      <c r="CU7" s="38">
        <v>64.67</v>
      </c>
      <c r="CV7" s="38">
        <v>64.959999999999994</v>
      </c>
      <c r="CW7" s="38">
        <v>60.13</v>
      </c>
      <c r="CX7" s="38">
        <v>99.82</v>
      </c>
      <c r="CY7" s="38">
        <v>98.81</v>
      </c>
      <c r="CZ7" s="38">
        <v>98.85</v>
      </c>
      <c r="DA7" s="38">
        <v>98.87</v>
      </c>
      <c r="DB7" s="38">
        <v>98.89</v>
      </c>
      <c r="DC7" s="38">
        <v>90.91</v>
      </c>
      <c r="DD7" s="38">
        <v>91.11</v>
      </c>
      <c r="DE7" s="38">
        <v>91.44</v>
      </c>
      <c r="DF7" s="38">
        <v>91.76</v>
      </c>
      <c r="DG7" s="38">
        <v>92.3</v>
      </c>
      <c r="DH7" s="38">
        <v>95.06</v>
      </c>
      <c r="DI7" s="38">
        <v>20.7</v>
      </c>
      <c r="DJ7" s="38">
        <v>40.07</v>
      </c>
      <c r="DK7" s="38">
        <v>42.41</v>
      </c>
      <c r="DL7" s="38">
        <v>44.48</v>
      </c>
      <c r="DM7" s="38">
        <v>46.74</v>
      </c>
      <c r="DN7" s="38">
        <v>12.9</v>
      </c>
      <c r="DO7" s="38">
        <v>25.52</v>
      </c>
      <c r="DP7" s="38">
        <v>25.89</v>
      </c>
      <c r="DQ7" s="38">
        <v>26.63</v>
      </c>
      <c r="DR7" s="38">
        <v>25.61</v>
      </c>
      <c r="DS7" s="38">
        <v>38.130000000000003</v>
      </c>
      <c r="DT7" s="38">
        <v>0</v>
      </c>
      <c r="DU7" s="38">
        <v>0</v>
      </c>
      <c r="DV7" s="38">
        <v>0</v>
      </c>
      <c r="DW7" s="38">
        <v>0</v>
      </c>
      <c r="DX7" s="38">
        <v>0</v>
      </c>
      <c r="DY7" s="38">
        <v>0.71</v>
      </c>
      <c r="DZ7" s="38">
        <v>0.76</v>
      </c>
      <c r="EA7" s="38">
        <v>0.71</v>
      </c>
      <c r="EB7" s="38">
        <v>0.95</v>
      </c>
      <c r="EC7" s="38">
        <v>1.07</v>
      </c>
      <c r="ED7" s="38">
        <v>5.37</v>
      </c>
      <c r="EE7" s="38">
        <v>0.06</v>
      </c>
      <c r="EF7" s="38">
        <v>0.08</v>
      </c>
      <c r="EG7" s="38">
        <v>0.08</v>
      </c>
      <c r="EH7" s="38">
        <v>0</v>
      </c>
      <c r="EI7" s="38">
        <v>0.05</v>
      </c>
      <c r="EJ7" s="38">
        <v>7.0000000000000007E-2</v>
      </c>
      <c r="EK7" s="38">
        <v>0.1</v>
      </c>
      <c r="EL7" s="38">
        <v>0.27</v>
      </c>
      <c r="EM7" s="38">
        <v>0.17</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2019-02-06T02:12:14Z</cp:lastPrinted>
  <dcterms:created xsi:type="dcterms:W3CDTF">2018-12-03T08:51:20Z</dcterms:created>
  <dcterms:modified xsi:type="dcterms:W3CDTF">2019-02-06T02:12:17Z</dcterms:modified>
  <cp:category/>
</cp:coreProperties>
</file>