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Ik5dS/pjsK0IBP0X3xTxv9AmNjCTkvGWlqzylKZSFIObuyrLa3TOGLzTdJuqqI/HKF+DIiUNcyOiLtfSeqimAg==" workbookSaltValue="vTVGeAbmxrykjG7ekCbzZQ=="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<sst xmlns="http://schemas.openxmlformats.org/spreadsheetml/2006/main" count="231" uniqueCount="116">
  <si>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</si>
  <si>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</si>
  <si>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</si>
  <si>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</si>
  <si>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</si>
  <si>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</si>
  <si>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</si>
  <si>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</si>
  <si>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</si>
  <si>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</si>
  <si>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</si>
  <si>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</si>
  <si>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</si>
  <si>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</si>
  <si>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</si>
  <si>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</si>
  <si>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</si>
  <si>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</si>
  <si>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</si>
  <si>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</si>
  <si>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</si>
  <si>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</si>
  <si>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</si>
  <si>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</si>
  <si>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</si>
  <si>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</si>
  <si>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</si>
  <si>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</si>
  <si>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</si>
  <si>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</si>
  <si>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</si>
  <si>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</si>
  <si>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</si>
  <si>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</si>
  <si>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</si>
  <si>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</si>
  <si>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</si>
  <si>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</si>
  <si>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</si>
  <si>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</si>
  <si>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</si>
  <si>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</si>
  <si>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</si>
  <si>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</si>
  <si>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</si>
  <si>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</si>
  <si>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</si>
  <si>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</si>
  <si>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</si>
  <si>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</si>
  <si>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</si>
  <si>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</si>
  <si>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</si>
  <si>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</si>
  <si>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</si>
  <si>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</si>
  <si>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</si>
  <si>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</si>
  <si>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</si>
  <si>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</si>
  <si>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</si>
  <si>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</si>
  <si>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</si>
  <si>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</si>
  <si>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</si>
  <si>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</si>
  <si>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</si>
  <si>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</si>
  <si>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</si>
  <si>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</si>
  <si>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</si>
  <si>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</si>
  <si>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</si>
  <si>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</si>
  <si>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</si>
  <si>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</si>
  <si>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</si>
  <si>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</si>
  <si>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</si>
  <si>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</si>
  <si>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</si>
  <si>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</si>
  <si>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</si>
  <si>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</si>
  <si>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</si>
  <si>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</si>
  <si>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</si>
  <si>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</si>
  <si>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</si>
  <si>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</si>
  <si>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</si>
  <si>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</si>
  <si>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</si>
  <si>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</si>
  <si>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</si>
  <si>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宗像市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</si>
  <si>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</si>
  <si>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</si>
  <si>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</si>
  <si>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</si>
  <si>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</si>
  <si>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</si>
  <si>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</si>
  <si>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</si>
  <si>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</si>
  <si>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</si>
  <si>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</si>
  <si>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</si>
  <si>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</si>
  <si>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</si>
  <si>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</si>
  <si>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</si>
  <si>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</si>
  <si>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r>
      <rPr>
        <sz val="11"/>
        <rFont val="ＭＳ ゴシック"/>
        <family val="3"/>
        <charset val="128"/>
      </rPr>
      <t>　総じて全国の類似団体と比しても堅調な運営を行っていると言える。</t>
    </r>
    <r>
      <rPr>
        <sz val="11"/>
        <color rgb="FFFF0000"/>
        <rFont val="ＭＳ ゴシック"/>
        <family val="3"/>
        <charset val="128"/>
      </rPr>
      <t xml:space="preserve">
</t>
    </r>
    <r>
      <rPr>
        <sz val="11"/>
        <rFont val="ＭＳ ゴシック"/>
        <family val="3"/>
        <charset val="128"/>
      </rPr>
      <t>　事業開始から40年を超え、今後も施設の老朽化による改築更新を効率的に進めていく必要がある。また、引き続き接続促進などによる収益の向上に努め、老朽施設の改良更新などの措置による維持管理費の抑制を図りつつ、更に安定した事業運営を目指すものである。</t>
    </r>
    <rPh sb="47" eb="49">
      <t>コンゴ</t>
    </rPh>
    <rPh sb="64" eb="67">
      <t>コウリツテキ</t>
    </rPh>
    <rPh sb="68" eb="69">
      <t>スス</t>
    </rPh>
    <rPh sb="73" eb="75">
      <t>ヒツヨウ</t>
    </rPh>
    <rPh sb="130" eb="131">
      <t>ハカ</t>
    </rPh>
    <rPh sb="146" eb="148">
      <t>メザ</t>
    </rPh>
    <phoneticPr fontId="4"/>
  </si>
  <si>
    <t>　昭和45年の事業開始から40年以上が経過し、施設の老朽化が進んでいる。
　そのため、管渠施設については、早期に供用した日の里・自由ヶ丘地区などをはじめ老朽化したマンホール蓋の更新を行っている。併せて、管内カメラ調査等を行い、判明した老朽管・老朽蓋の改築更新も進めている。また、管と桝の接合部の補修などの浸入水対策も引き続き行い、経費の抑制に努めている状況である。
　また、処理場・ポンプ場施設については、引き続き平成27年度から20年間で老朽した箇所の改築更新を継続している。</t>
    <rPh sb="76" eb="79">
      <t>ロウキュウカ</t>
    </rPh>
    <rPh sb="91" eb="92">
      <t>オコナ</t>
    </rPh>
    <rPh sb="97" eb="98">
      <t>アワ</t>
    </rPh>
    <rPh sb="108" eb="109">
      <t>トウ</t>
    </rPh>
    <rPh sb="110" eb="111">
      <t>オコナ</t>
    </rPh>
    <rPh sb="113" eb="115">
      <t>ハンメイ</t>
    </rPh>
    <rPh sb="176" eb="178">
      <t>ジョウキョウ</t>
    </rPh>
    <rPh sb="232" eb="234">
      <t>ケイゾク</t>
    </rPh>
    <phoneticPr fontId="4"/>
  </si>
  <si>
    <r>
      <rPr>
        <sz val="11"/>
        <rFont val="ＭＳ ゴシック"/>
        <family val="3"/>
        <charset val="128"/>
      </rPr>
      <t xml:space="preserve"> 特定環境保全公共下水道で整備を進めていた旧玄海町地域の面整備が概ね完了したために、平成26年度に旧宗像市地域の公共下水道と事業統合を行った。
　当市は施設の更新期を迎えており、⑥汚水処理原価については、資本費分については減価償却費及び支払利息の減少傾向に伴い微減となった。維持管理費分については令和２年度に事業計画変更委託等を実施した影響で支出増となったため微増となったが、全国平均値を下回ることができている状況である。今後も、投資の平準化並びに維持管理費の抑制を図るよう努める。
　①経常収支比率は長期前受金戻入の減少により微減となり、⑤経費回収率も汚水処理原価が高くなったことに伴い微減となったが、100を超え堅調であると言える。
　④企業債残高対事業規模比率については、毎年新規借り入れを上回る償還を続けており残高は着実に減少している。また、⑧水洗化率は、処理区域内人口及び水洗化人口の増加に伴い微増となった。</t>
    </r>
    <r>
      <rPr>
        <sz val="11"/>
        <color rgb="FFFF0000"/>
        <rFont val="ＭＳ ゴシック"/>
        <family val="3"/>
        <charset val="128"/>
      </rPr>
      <t xml:space="preserve">
</t>
    </r>
    <r>
      <rPr>
        <sz val="11"/>
        <rFont val="ＭＳ ゴシック"/>
        <family val="3"/>
        <charset val="128"/>
      </rPr>
      <t>　⑦施設利用率は、処理区域内人口や水洗化戸数の増加等に伴い昨年度より微増となった。</t>
    </r>
    <r>
      <rPr>
        <sz val="11"/>
        <color rgb="FFFF0000"/>
        <rFont val="ＭＳ ゴシック"/>
        <family val="3"/>
        <charset val="128"/>
      </rPr>
      <t xml:space="preserve">
</t>
    </r>
    <r>
      <rPr>
        <sz val="11"/>
        <rFont val="ＭＳ ゴシック"/>
        <family val="3"/>
        <charset val="128"/>
      </rPr>
      <t>　③流動比率は、未払金の減少に伴い増加となり、数値も引き続き100を超えているが、今後増加すると見込まれる施設の更新工事等について、将来の見込みも踏まえ優先度を考慮しつつ効率的に行っていき、流動比率が100以上で推移していけるよう努めていく必要がある。</t>
    </r>
    <rPh sb="62" eb="64">
      <t>ジギョウ</t>
    </rPh>
    <rPh sb="90" eb="92">
      <t>オスイ</t>
    </rPh>
    <rPh sb="92" eb="94">
      <t>ショリ</t>
    </rPh>
    <rPh sb="94" eb="96">
      <t>ゲンカ</t>
    </rPh>
    <rPh sb="105" eb="106">
      <t>ブン</t>
    </rPh>
    <rPh sb="111" eb="113">
      <t>ゲンカ</t>
    </rPh>
    <rPh sb="113" eb="115">
      <t>ショウキャク</t>
    </rPh>
    <rPh sb="115" eb="116">
      <t>ヒ</t>
    </rPh>
    <rPh sb="116" eb="117">
      <t>オヨ</t>
    </rPh>
    <rPh sb="118" eb="120">
      <t>シハラ</t>
    </rPh>
    <rPh sb="120" eb="122">
      <t>リソク</t>
    </rPh>
    <rPh sb="123" eb="125">
      <t>ゲンショウ</t>
    </rPh>
    <rPh sb="125" eb="127">
      <t>ケイコウ</t>
    </rPh>
    <rPh sb="128" eb="129">
      <t>トモナ</t>
    </rPh>
    <rPh sb="130" eb="132">
      <t>ビゲン</t>
    </rPh>
    <rPh sb="137" eb="139">
      <t>イジ</t>
    </rPh>
    <rPh sb="139" eb="141">
      <t>カンリ</t>
    </rPh>
    <rPh sb="141" eb="142">
      <t>ヒ</t>
    </rPh>
    <rPh sb="142" eb="143">
      <t>ブン</t>
    </rPh>
    <rPh sb="148" eb="149">
      <t>レイ</t>
    </rPh>
    <rPh sb="149" eb="150">
      <t>ワ</t>
    </rPh>
    <rPh sb="151" eb="153">
      <t>ネンド</t>
    </rPh>
    <rPh sb="154" eb="156">
      <t>ジギョウ</t>
    </rPh>
    <rPh sb="156" eb="158">
      <t>ケイカク</t>
    </rPh>
    <rPh sb="158" eb="160">
      <t>ヘンコウ</t>
    </rPh>
    <rPh sb="160" eb="162">
      <t>イタク</t>
    </rPh>
    <rPh sb="162" eb="163">
      <t>トウ</t>
    </rPh>
    <rPh sb="164" eb="166">
      <t>ジッシ</t>
    </rPh>
    <rPh sb="168" eb="170">
      <t>エイキョウ</t>
    </rPh>
    <rPh sb="171" eb="173">
      <t>シシュツ</t>
    </rPh>
    <rPh sb="173" eb="174">
      <t>ゾウ</t>
    </rPh>
    <rPh sb="180" eb="182">
      <t>ビゾウ</t>
    </rPh>
    <rPh sb="205" eb="207">
      <t>ジョウキョウ</t>
    </rPh>
    <rPh sb="211" eb="213">
      <t>コンゴ</t>
    </rPh>
    <rPh sb="237" eb="238">
      <t>ツト</t>
    </rPh>
    <rPh sb="277" eb="279">
      <t>オスイ</t>
    </rPh>
    <rPh sb="279" eb="281">
      <t>ショリ</t>
    </rPh>
    <rPh sb="281" eb="283">
      <t>ゲンカ</t>
    </rPh>
    <rPh sb="284" eb="285">
      <t>タカ</t>
    </rPh>
    <rPh sb="292" eb="293">
      <t>トモナ</t>
    </rPh>
    <rPh sb="294" eb="296">
      <t>ビゲン</t>
    </rPh>
    <rPh sb="397" eb="399">
      <t>ゾウカ</t>
    </rPh>
    <rPh sb="402" eb="404">
      <t>ビゾウ</t>
    </rPh>
    <rPh sb="419" eb="421">
      <t>ショリ</t>
    </rPh>
    <rPh sb="421" eb="424">
      <t>クイキナイ</t>
    </rPh>
    <rPh sb="424" eb="426">
      <t>ジンコウ</t>
    </rPh>
    <rPh sb="435" eb="436">
      <t>トウ</t>
    </rPh>
    <rPh sb="437" eb="438">
      <t>トモナ</t>
    </rPh>
    <rPh sb="460" eb="461">
      <t>ミ</t>
    </rPh>
    <rPh sb="461" eb="462">
      <t>バラ</t>
    </rPh>
    <rPh sb="462" eb="463">
      <t>キン</t>
    </rPh>
    <rPh sb="464" eb="466">
      <t>ゲンショウ</t>
    </rPh>
    <rPh sb="467" eb="468">
      <t>トモナ</t>
    </rPh>
    <rPh sb="469" eb="471">
      <t>ゾウカ</t>
    </rPh>
    <rPh sb="475" eb="477">
      <t>スウチ</t>
    </rPh>
    <rPh sb="478" eb="479">
      <t>ヒ</t>
    </rPh>
    <rPh sb="480" eb="481">
      <t>ツヅ</t>
    </rPh>
    <rPh sb="518" eb="520">
      <t>ショウライ</t>
    </rPh>
    <rPh sb="521" eb="523">
      <t>ミコ</t>
    </rPh>
    <rPh sb="525" eb="526">
      <t>フ</t>
    </rPh>
    <rPh sb="541" eb="542">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</si>
</sst>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quot;-&quot;">
                  <c:v>0.08</c:v>
                </c:pt>
                <c:pt idx="1">
                  <c:v>0</c:v>
                </c:pt>
                <c:pt idx="2" formatCode="#,##0.00;&quot;△&quot;#,##0.00;&quot;-&quot;">
                  <c:v>0.05</c:v>
                </c:pt>
                <c:pt idx="3">
                  <c:v>0</c:v>
                </c:pt>
                <c:pt idx="4">
                  <c:v>0</c:v>
                </c:pt>
              </c:numCache>
            </c:numRef>
          </c:val>
          <c:extLst xmlns:c16r2="http://schemas.microsoft.com/office/drawing/2015/06/chart">
            <c:ext xmlns:c16="http://schemas.microsoft.com/office/drawing/2014/chart" uri="{C3380CC4-5D6E-409C-BE32-E72D297353CC}">
              <c16:uniqueId val="{00000000-DCB2-4ABB-A8A8-0ED2DC7C7F36}"/>
            </c:ext>
          </c:extLst>
        </c:ser>
        <c:dLbls>
          <c:showLegendKey val="0"/>
          <c:showVal val="0"/>
          <c:showCatName val="0"/>
          <c:showSerName val="0"/>
          <c:showPercent val="0"/>
          <c:showBubbleSize val="0"/>
        </c:dLbls>
        <c:gapWidth val="150"/>
        <c:axId val="88377984"/>
        <c:axId val="88380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0.27</c:v>
                </c:pt>
                <c:pt idx="1">
                  <c:v>0.17</c:v>
                </c:pt>
                <c:pt idx="2">
                  <c:v>0.13</c:v>
                </c:pt>
                <c:pt idx="3">
                  <c:v>0.1</c:v>
                </c:pt>
                <c:pt idx="4">
                  <c:v>0.09</c:v>
                </c:pt>
              </c:numCache>
            </c:numRef>
          </c:val>
          <c:smooth val="0"/>
          <c:extLst xmlns:c16r2="http://schemas.microsoft.com/office/drawing/2015/06/chart">
            <c:ext xmlns:c16="http://schemas.microsoft.com/office/drawing/2014/chart" uri="{C3380CC4-5D6E-409C-BE32-E72D297353CC}">
              <c16:uniqueId val="{00000001-DCB2-4ABB-A8A8-0ED2DC7C7F36}"/>
            </c:ext>
          </c:extLst>
        </c:ser>
        <c:dLbls>
          <c:showLegendKey val="0"/>
          <c:showVal val="0"/>
          <c:showCatName val="0"/>
          <c:showSerName val="0"/>
          <c:showPercent val="0"/>
          <c:showBubbleSize val="0"/>
        </c:dLbls>
        <c:marker val="1"/>
        <c:smooth val="0"/>
        <c:axId val="88377984"/>
        <c:axId val="88380160"/>
      </c:lineChart>
      <c:dateAx>
        <c:axId val="88377984"/>
        <c:scaling>
          <c:orientation val="minMax"/>
        </c:scaling>
        <c:delete val="1"/>
        <c:axPos val="b"/>
        <c:numFmt formatCode="&quot;H&quot;yy" sourceLinked="1"/>
        <c:majorTickMark val="none"/>
        <c:minorTickMark val="none"/>
        <c:tickLblPos val="none"/>
        <c:crossAx val="88380160"/>
        <c:crosses val="autoZero"/>
        <c:auto val="1"/>
        <c:lblOffset val="100"/>
        <c:baseTimeUnit val="years"/>
      </c:dateAx>
      <c:valAx>
        <c:axId val="8838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7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85.63</c:v>
                </c:pt>
                <c:pt idx="1">
                  <c:v>86.69</c:v>
                </c:pt>
                <c:pt idx="2">
                  <c:v>85.54</c:v>
                </c:pt>
                <c:pt idx="3">
                  <c:v>83.17</c:v>
                </c:pt>
                <c:pt idx="4">
                  <c:v>84.36</c:v>
                </c:pt>
              </c:numCache>
            </c:numRef>
          </c:val>
          <c:extLst xmlns:c16r2="http://schemas.microsoft.com/office/drawing/2015/06/chart">
            <c:ext xmlns:c16="http://schemas.microsoft.com/office/drawing/2014/chart" uri="{C3380CC4-5D6E-409C-BE32-E72D297353CC}">
              <c16:uniqueId val="{00000000-DCB9-4FFD-A1C9-39C4A4C86AA0}"/>
            </c:ext>
          </c:extLst>
        </c:ser>
        <c:dLbls>
          <c:showLegendKey val="0"/>
          <c:showVal val="0"/>
          <c:showCatName val="0"/>
          <c:showSerName val="0"/>
          <c:showPercent val="0"/>
          <c:showBubbleSize val="0"/>
        </c:dLbls>
        <c:gapWidth val="150"/>
        <c:axId val="87337216"/>
        <c:axId val="87339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65.62</c:v>
                </c:pt>
                <c:pt idx="1">
                  <c:v>64.67</c:v>
                </c:pt>
                <c:pt idx="2">
                  <c:v>64.959999999999994</c:v>
                </c:pt>
                <c:pt idx="3">
                  <c:v>65.040000000000006</c:v>
                </c:pt>
                <c:pt idx="4">
                  <c:v>68.31</c:v>
                </c:pt>
              </c:numCache>
            </c:numRef>
          </c:val>
          <c:smooth val="0"/>
          <c:extLst xmlns:c16r2="http://schemas.microsoft.com/office/drawing/2015/06/chart">
            <c:ext xmlns:c16="http://schemas.microsoft.com/office/drawing/2014/chart" uri="{C3380CC4-5D6E-409C-BE32-E72D297353CC}">
              <c16:uniqueId val="{00000001-DCB9-4FFD-A1C9-39C4A4C86AA0}"/>
            </c:ext>
          </c:extLst>
        </c:ser>
        <c:dLbls>
          <c:showLegendKey val="0"/>
          <c:showVal val="0"/>
          <c:showCatName val="0"/>
          <c:showSerName val="0"/>
          <c:showPercent val="0"/>
          <c:showBubbleSize val="0"/>
        </c:dLbls>
        <c:marker val="1"/>
        <c:smooth val="0"/>
        <c:axId val="87337216"/>
        <c:axId val="87339392"/>
      </c:lineChart>
      <c:dateAx>
        <c:axId val="87337216"/>
        <c:scaling>
          <c:orientation val="minMax"/>
        </c:scaling>
        <c:delete val="1"/>
        <c:axPos val="b"/>
        <c:numFmt formatCode="&quot;H&quot;yy" sourceLinked="1"/>
        <c:majorTickMark val="none"/>
        <c:minorTickMark val="none"/>
        <c:tickLblPos val="none"/>
        <c:crossAx val="87339392"/>
        <c:crosses val="autoZero"/>
        <c:auto val="1"/>
        <c:lblOffset val="100"/>
        <c:baseTimeUnit val="years"/>
      </c:dateAx>
      <c:valAx>
        <c:axId val="8733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3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98.85</c:v>
                </c:pt>
                <c:pt idx="1">
                  <c:v>98.87</c:v>
                </c:pt>
                <c:pt idx="2">
                  <c:v>98.89</c:v>
                </c:pt>
                <c:pt idx="3">
                  <c:v>98.85</c:v>
                </c:pt>
                <c:pt idx="4">
                  <c:v>98.94</c:v>
                </c:pt>
              </c:numCache>
            </c:numRef>
          </c:val>
          <c:extLst xmlns:c16r2="http://schemas.microsoft.com/office/drawing/2015/06/chart">
            <c:ext xmlns:c16="http://schemas.microsoft.com/office/drawing/2014/chart" uri="{C3380CC4-5D6E-409C-BE32-E72D297353CC}">
              <c16:uniqueId val="{00000000-1646-4644-A049-348F57E8B921}"/>
            </c:ext>
          </c:extLst>
        </c:ser>
        <c:dLbls>
          <c:showLegendKey val="0"/>
          <c:showVal val="0"/>
          <c:showCatName val="0"/>
          <c:showSerName val="0"/>
          <c:showPercent val="0"/>
          <c:showBubbleSize val="0"/>
        </c:dLbls>
        <c:gapWidth val="150"/>
        <c:axId val="87456384"/>
        <c:axId val="87466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91.44</c:v>
                </c:pt>
                <c:pt idx="1">
                  <c:v>91.76</c:v>
                </c:pt>
                <c:pt idx="2">
                  <c:v>92.3</c:v>
                </c:pt>
                <c:pt idx="3">
                  <c:v>92.55</c:v>
                </c:pt>
                <c:pt idx="4">
                  <c:v>92.62</c:v>
                </c:pt>
              </c:numCache>
            </c:numRef>
          </c:val>
          <c:smooth val="0"/>
          <c:extLst xmlns:c16r2="http://schemas.microsoft.com/office/drawing/2015/06/chart">
            <c:ext xmlns:c16="http://schemas.microsoft.com/office/drawing/2014/chart" uri="{C3380CC4-5D6E-409C-BE32-E72D297353CC}">
              <c16:uniqueId val="{00000001-1646-4644-A049-348F57E8B921}"/>
            </c:ext>
          </c:extLst>
        </c:ser>
        <c:dLbls>
          <c:showLegendKey val="0"/>
          <c:showVal val="0"/>
          <c:showCatName val="0"/>
          <c:showSerName val="0"/>
          <c:showPercent val="0"/>
          <c:showBubbleSize val="0"/>
        </c:dLbls>
        <c:marker val="1"/>
        <c:smooth val="0"/>
        <c:axId val="87456384"/>
        <c:axId val="87466752"/>
      </c:lineChart>
      <c:dateAx>
        <c:axId val="87456384"/>
        <c:scaling>
          <c:orientation val="minMax"/>
        </c:scaling>
        <c:delete val="1"/>
        <c:axPos val="b"/>
        <c:numFmt formatCode="&quot;H&quot;yy" sourceLinked="1"/>
        <c:majorTickMark val="none"/>
        <c:minorTickMark val="none"/>
        <c:tickLblPos val="none"/>
        <c:crossAx val="87466752"/>
        <c:crosses val="autoZero"/>
        <c:auto val="1"/>
        <c:lblOffset val="100"/>
        <c:baseTimeUnit val="years"/>
      </c:dateAx>
      <c:valAx>
        <c:axId val="8746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5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117.21</c:v>
                </c:pt>
                <c:pt idx="1">
                  <c:v>118.39</c:v>
                </c:pt>
                <c:pt idx="2">
                  <c:v>120.2</c:v>
                </c:pt>
                <c:pt idx="3">
                  <c:v>121.85</c:v>
                </c:pt>
                <c:pt idx="4">
                  <c:v>120.12</c:v>
                </c:pt>
              </c:numCache>
            </c:numRef>
          </c:val>
          <c:extLst xmlns:c16r2="http://schemas.microsoft.com/office/drawing/2015/06/chart">
            <c:ext xmlns:c16="http://schemas.microsoft.com/office/drawing/2014/chart" uri="{C3380CC4-5D6E-409C-BE32-E72D297353CC}">
              <c16:uniqueId val="{00000000-1517-457B-ACB1-25ADCB3C1FA2}"/>
            </c:ext>
          </c:extLst>
        </c:ser>
        <c:dLbls>
          <c:showLegendKey val="0"/>
          <c:showVal val="0"/>
          <c:showCatName val="0"/>
          <c:showSerName val="0"/>
          <c:showPercent val="0"/>
          <c:showBubbleSize val="0"/>
        </c:dLbls>
        <c:gapWidth val="150"/>
        <c:axId val="46939136"/>
        <c:axId val="46941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109.48</c:v>
                </c:pt>
                <c:pt idx="1">
                  <c:v>109.27</c:v>
                </c:pt>
                <c:pt idx="2">
                  <c:v>108.03</c:v>
                </c:pt>
                <c:pt idx="3">
                  <c:v>106.9</c:v>
                </c:pt>
                <c:pt idx="4">
                  <c:v>106.99</c:v>
                </c:pt>
              </c:numCache>
            </c:numRef>
          </c:val>
          <c:smooth val="0"/>
          <c:extLst xmlns:c16r2="http://schemas.microsoft.com/office/drawing/2015/06/chart">
            <c:ext xmlns:c16="http://schemas.microsoft.com/office/drawing/2014/chart" uri="{C3380CC4-5D6E-409C-BE32-E72D297353CC}">
              <c16:uniqueId val="{00000001-1517-457B-ACB1-25ADCB3C1FA2}"/>
            </c:ext>
          </c:extLst>
        </c:ser>
        <c:dLbls>
          <c:showLegendKey val="0"/>
          <c:showVal val="0"/>
          <c:showCatName val="0"/>
          <c:showSerName val="0"/>
          <c:showPercent val="0"/>
          <c:showBubbleSize val="0"/>
        </c:dLbls>
        <c:marker val="1"/>
        <c:smooth val="0"/>
        <c:axId val="46939136"/>
        <c:axId val="46941312"/>
      </c:lineChart>
      <c:dateAx>
        <c:axId val="46939136"/>
        <c:scaling>
          <c:orientation val="minMax"/>
        </c:scaling>
        <c:delete val="1"/>
        <c:axPos val="b"/>
        <c:numFmt formatCode="&quot;H&quot;yy" sourceLinked="1"/>
        <c:majorTickMark val="none"/>
        <c:minorTickMark val="none"/>
        <c:tickLblPos val="none"/>
        <c:crossAx val="46941312"/>
        <c:crosses val="autoZero"/>
        <c:auto val="1"/>
        <c:lblOffset val="100"/>
        <c:baseTimeUnit val="years"/>
      </c:dateAx>
      <c:valAx>
        <c:axId val="4694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3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42.41</c:v>
                </c:pt>
                <c:pt idx="1">
                  <c:v>44.48</c:v>
                </c:pt>
                <c:pt idx="2">
                  <c:v>46.74</c:v>
                </c:pt>
                <c:pt idx="3">
                  <c:v>48.49</c:v>
                </c:pt>
                <c:pt idx="4">
                  <c:v>49.72</c:v>
                </c:pt>
              </c:numCache>
            </c:numRef>
          </c:val>
          <c:extLst xmlns:c16r2="http://schemas.microsoft.com/office/drawing/2015/06/chart">
            <c:ext xmlns:c16="http://schemas.microsoft.com/office/drawing/2014/chart" uri="{C3380CC4-5D6E-409C-BE32-E72D297353CC}">
              <c16:uniqueId val="{00000000-CC98-4A77-8A2A-CCD6B61C9C23}"/>
            </c:ext>
          </c:extLst>
        </c:ser>
        <c:dLbls>
          <c:showLegendKey val="0"/>
          <c:showVal val="0"/>
          <c:showCatName val="0"/>
          <c:showSerName val="0"/>
          <c:showPercent val="0"/>
          <c:showBubbleSize val="0"/>
        </c:dLbls>
        <c:gapWidth val="150"/>
        <c:axId val="79789440"/>
        <c:axId val="88229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25.89</c:v>
                </c:pt>
                <c:pt idx="1">
                  <c:v>26.63</c:v>
                </c:pt>
                <c:pt idx="2">
                  <c:v>25.61</c:v>
                </c:pt>
                <c:pt idx="3">
                  <c:v>26.13</c:v>
                </c:pt>
                <c:pt idx="4">
                  <c:v>26.36</c:v>
                </c:pt>
              </c:numCache>
            </c:numRef>
          </c:val>
          <c:smooth val="0"/>
          <c:extLst xmlns:c16r2="http://schemas.microsoft.com/office/drawing/2015/06/chart">
            <c:ext xmlns:c16="http://schemas.microsoft.com/office/drawing/2014/chart" uri="{C3380CC4-5D6E-409C-BE32-E72D297353CC}">
              <c16:uniqueId val="{00000001-CC98-4A77-8A2A-CCD6B61C9C23}"/>
            </c:ext>
          </c:extLst>
        </c:ser>
        <c:dLbls>
          <c:showLegendKey val="0"/>
          <c:showVal val="0"/>
          <c:showCatName val="0"/>
          <c:showSerName val="0"/>
          <c:showPercent val="0"/>
          <c:showBubbleSize val="0"/>
        </c:dLbls>
        <c:marker val="1"/>
        <c:smooth val="0"/>
        <c:axId val="79789440"/>
        <c:axId val="88229376"/>
      </c:lineChart>
      <c:dateAx>
        <c:axId val="79789440"/>
        <c:scaling>
          <c:orientation val="minMax"/>
        </c:scaling>
        <c:delete val="1"/>
        <c:axPos val="b"/>
        <c:numFmt formatCode="&quot;H&quot;yy" sourceLinked="1"/>
        <c:majorTickMark val="none"/>
        <c:minorTickMark val="none"/>
        <c:tickLblPos val="none"/>
        <c:crossAx val="88229376"/>
        <c:crosses val="autoZero"/>
        <c:auto val="1"/>
        <c:lblOffset val="100"/>
        <c:baseTimeUnit val="years"/>
      </c:dateAx>
      <c:valAx>
        <c:axId val="8822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78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303-4139-8921-3D5B36572745}"/>
            </c:ext>
          </c:extLst>
        </c:ser>
        <c:dLbls>
          <c:showLegendKey val="0"/>
          <c:showVal val="0"/>
          <c:showCatName val="0"/>
          <c:showSerName val="0"/>
          <c:showPercent val="0"/>
          <c:showBubbleSize val="0"/>
        </c:dLbls>
        <c:gapWidth val="150"/>
        <c:axId val="87367680"/>
        <c:axId val="87369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0.71</c:v>
                </c:pt>
                <c:pt idx="1">
                  <c:v>0.95</c:v>
                </c:pt>
                <c:pt idx="2">
                  <c:v>1.07</c:v>
                </c:pt>
                <c:pt idx="3">
                  <c:v>1.03</c:v>
                </c:pt>
                <c:pt idx="4">
                  <c:v>1.43</c:v>
                </c:pt>
              </c:numCache>
            </c:numRef>
          </c:val>
          <c:smooth val="0"/>
          <c:extLst xmlns:c16r2="http://schemas.microsoft.com/office/drawing/2015/06/chart">
            <c:ext xmlns:c16="http://schemas.microsoft.com/office/drawing/2014/chart" uri="{C3380CC4-5D6E-409C-BE32-E72D297353CC}">
              <c16:uniqueId val="{00000001-0303-4139-8921-3D5B36572745}"/>
            </c:ext>
          </c:extLst>
        </c:ser>
        <c:dLbls>
          <c:showLegendKey val="0"/>
          <c:showVal val="0"/>
          <c:showCatName val="0"/>
          <c:showSerName val="0"/>
          <c:showPercent val="0"/>
          <c:showBubbleSize val="0"/>
        </c:dLbls>
        <c:marker val="1"/>
        <c:smooth val="0"/>
        <c:axId val="87367680"/>
        <c:axId val="87369600"/>
      </c:lineChart>
      <c:dateAx>
        <c:axId val="87367680"/>
        <c:scaling>
          <c:orientation val="minMax"/>
        </c:scaling>
        <c:delete val="1"/>
        <c:axPos val="b"/>
        <c:numFmt formatCode="&quot;H&quot;yy" sourceLinked="1"/>
        <c:majorTickMark val="none"/>
        <c:minorTickMark val="none"/>
        <c:tickLblPos val="none"/>
        <c:crossAx val="87369600"/>
        <c:crosses val="autoZero"/>
        <c:auto val="1"/>
        <c:lblOffset val="100"/>
        <c:baseTimeUnit val="years"/>
      </c:dateAx>
      <c:valAx>
        <c:axId val="8736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6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ED3-4285-8BF3-3B0A0FF07E29}"/>
            </c:ext>
          </c:extLst>
        </c:ser>
        <c:dLbls>
          <c:showLegendKey val="0"/>
          <c:showVal val="0"/>
          <c:showCatName val="0"/>
          <c:showSerName val="0"/>
          <c:showPercent val="0"/>
          <c:showBubbleSize val="0"/>
        </c:dLbls>
        <c:gapWidth val="150"/>
        <c:axId val="87417600"/>
        <c:axId val="87419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16.34</c:v>
                </c:pt>
                <c:pt idx="1">
                  <c:v>15.65</c:v>
                </c:pt>
                <c:pt idx="2">
                  <c:v>13.55</c:v>
                </c:pt>
                <c:pt idx="3">
                  <c:v>9.06</c:v>
                </c:pt>
                <c:pt idx="4">
                  <c:v>7.42</c:v>
                </c:pt>
              </c:numCache>
            </c:numRef>
          </c:val>
          <c:smooth val="0"/>
          <c:extLst xmlns:c16r2="http://schemas.microsoft.com/office/drawing/2015/06/chart">
            <c:ext xmlns:c16="http://schemas.microsoft.com/office/drawing/2014/chart" uri="{C3380CC4-5D6E-409C-BE32-E72D297353CC}">
              <c16:uniqueId val="{00000001-DED3-4285-8BF3-3B0A0FF07E29}"/>
            </c:ext>
          </c:extLst>
        </c:ser>
        <c:dLbls>
          <c:showLegendKey val="0"/>
          <c:showVal val="0"/>
          <c:showCatName val="0"/>
          <c:showSerName val="0"/>
          <c:showPercent val="0"/>
          <c:showBubbleSize val="0"/>
        </c:dLbls>
        <c:marker val="1"/>
        <c:smooth val="0"/>
        <c:axId val="87417600"/>
        <c:axId val="87419520"/>
      </c:lineChart>
      <c:dateAx>
        <c:axId val="87417600"/>
        <c:scaling>
          <c:orientation val="minMax"/>
        </c:scaling>
        <c:delete val="1"/>
        <c:axPos val="b"/>
        <c:numFmt formatCode="&quot;H&quot;yy" sourceLinked="1"/>
        <c:majorTickMark val="none"/>
        <c:minorTickMark val="none"/>
        <c:tickLblPos val="none"/>
        <c:crossAx val="87419520"/>
        <c:crosses val="autoZero"/>
        <c:auto val="1"/>
        <c:lblOffset val="100"/>
        <c:baseTimeUnit val="years"/>
      </c:dateAx>
      <c:valAx>
        <c:axId val="8741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1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100.23</c:v>
                </c:pt>
                <c:pt idx="1">
                  <c:v>109.96</c:v>
                </c:pt>
                <c:pt idx="2">
                  <c:v>119.34</c:v>
                </c:pt>
                <c:pt idx="3">
                  <c:v>126.94</c:v>
                </c:pt>
                <c:pt idx="4">
                  <c:v>138.18</c:v>
                </c:pt>
              </c:numCache>
            </c:numRef>
          </c:val>
          <c:extLst xmlns:c16r2="http://schemas.microsoft.com/office/drawing/2015/06/chart">
            <c:ext xmlns:c16="http://schemas.microsoft.com/office/drawing/2014/chart" uri="{C3380CC4-5D6E-409C-BE32-E72D297353CC}">
              <c16:uniqueId val="{00000000-0E76-486B-894F-9285BD0C3265}"/>
            </c:ext>
          </c:extLst>
        </c:ser>
        <c:dLbls>
          <c:showLegendKey val="0"/>
          <c:showVal val="0"/>
          <c:showCatName val="0"/>
          <c:showSerName val="0"/>
          <c:showPercent val="0"/>
          <c:showBubbleSize val="0"/>
        </c:dLbls>
        <c:gapWidth val="150"/>
        <c:axId val="87123456"/>
        <c:axId val="87125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78.930000000000007</c:v>
                </c:pt>
                <c:pt idx="1">
                  <c:v>77.94</c:v>
                </c:pt>
                <c:pt idx="2">
                  <c:v>78.45</c:v>
                </c:pt>
                <c:pt idx="3">
                  <c:v>76.31</c:v>
                </c:pt>
                <c:pt idx="4">
                  <c:v>68.180000000000007</c:v>
                </c:pt>
              </c:numCache>
            </c:numRef>
          </c:val>
          <c:smooth val="0"/>
          <c:extLst xmlns:c16r2="http://schemas.microsoft.com/office/drawing/2015/06/chart">
            <c:ext xmlns:c16="http://schemas.microsoft.com/office/drawing/2014/chart" uri="{C3380CC4-5D6E-409C-BE32-E72D297353CC}">
              <c16:uniqueId val="{00000001-0E76-486B-894F-9285BD0C3265}"/>
            </c:ext>
          </c:extLst>
        </c:ser>
        <c:dLbls>
          <c:showLegendKey val="0"/>
          <c:showVal val="0"/>
          <c:showCatName val="0"/>
          <c:showSerName val="0"/>
          <c:showPercent val="0"/>
          <c:showBubbleSize val="0"/>
        </c:dLbls>
        <c:marker val="1"/>
        <c:smooth val="0"/>
        <c:axId val="87123456"/>
        <c:axId val="87125376"/>
      </c:lineChart>
      <c:dateAx>
        <c:axId val="87123456"/>
        <c:scaling>
          <c:orientation val="minMax"/>
        </c:scaling>
        <c:delete val="1"/>
        <c:axPos val="b"/>
        <c:numFmt formatCode="&quot;H&quot;yy" sourceLinked="1"/>
        <c:majorTickMark val="none"/>
        <c:minorTickMark val="none"/>
        <c:tickLblPos val="none"/>
        <c:crossAx val="87125376"/>
        <c:crosses val="autoZero"/>
        <c:auto val="1"/>
        <c:lblOffset val="100"/>
        <c:baseTimeUnit val="years"/>
      </c:dateAx>
      <c:valAx>
        <c:axId val="8712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12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746.08</c:v>
                </c:pt>
                <c:pt idx="1">
                  <c:v>696.1</c:v>
                </c:pt>
                <c:pt idx="2">
                  <c:v>642.54</c:v>
                </c:pt>
                <c:pt idx="3">
                  <c:v>600.79</c:v>
                </c:pt>
                <c:pt idx="4">
                  <c:v>570.69000000000005</c:v>
                </c:pt>
              </c:numCache>
            </c:numRef>
          </c:val>
          <c:extLst xmlns:c16r2="http://schemas.microsoft.com/office/drawing/2015/06/chart">
            <c:ext xmlns:c16="http://schemas.microsoft.com/office/drawing/2014/chart" uri="{C3380CC4-5D6E-409C-BE32-E72D297353CC}">
              <c16:uniqueId val="{00000000-3EB3-4AD8-9B87-21F5DAB6801A}"/>
            </c:ext>
          </c:extLst>
        </c:ser>
        <c:dLbls>
          <c:showLegendKey val="0"/>
          <c:showVal val="0"/>
          <c:showCatName val="0"/>
          <c:showSerName val="0"/>
          <c:showPercent val="0"/>
          <c:showBubbleSize val="0"/>
        </c:dLbls>
        <c:gapWidth val="150"/>
        <c:axId val="87177088"/>
        <c:axId val="87187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848.31</c:v>
                </c:pt>
                <c:pt idx="1">
                  <c:v>774.99</c:v>
                </c:pt>
                <c:pt idx="2">
                  <c:v>799.41</c:v>
                </c:pt>
                <c:pt idx="3">
                  <c:v>820.36</c:v>
                </c:pt>
                <c:pt idx="4">
                  <c:v>847.44</c:v>
                </c:pt>
              </c:numCache>
            </c:numRef>
          </c:val>
          <c:smooth val="0"/>
          <c:extLst xmlns:c16r2="http://schemas.microsoft.com/office/drawing/2015/06/chart">
            <c:ext xmlns:c16="http://schemas.microsoft.com/office/drawing/2014/chart" uri="{C3380CC4-5D6E-409C-BE32-E72D297353CC}">
              <c16:uniqueId val="{00000001-3EB3-4AD8-9B87-21F5DAB6801A}"/>
            </c:ext>
          </c:extLst>
        </c:ser>
        <c:dLbls>
          <c:showLegendKey val="0"/>
          <c:showVal val="0"/>
          <c:showCatName val="0"/>
          <c:showSerName val="0"/>
          <c:showPercent val="0"/>
          <c:showBubbleSize val="0"/>
        </c:dLbls>
        <c:marker val="1"/>
        <c:smooth val="0"/>
        <c:axId val="87177088"/>
        <c:axId val="87187456"/>
      </c:lineChart>
      <c:dateAx>
        <c:axId val="87177088"/>
        <c:scaling>
          <c:orientation val="minMax"/>
        </c:scaling>
        <c:delete val="1"/>
        <c:axPos val="b"/>
        <c:numFmt formatCode="&quot;H&quot;yy" sourceLinked="1"/>
        <c:majorTickMark val="none"/>
        <c:minorTickMark val="none"/>
        <c:tickLblPos val="none"/>
        <c:crossAx val="87187456"/>
        <c:crosses val="autoZero"/>
        <c:auto val="1"/>
        <c:lblOffset val="100"/>
        <c:baseTimeUnit val="years"/>
      </c:dateAx>
      <c:valAx>
        <c:axId val="8718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17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104.54</c:v>
                </c:pt>
                <c:pt idx="1">
                  <c:v>100.62</c:v>
                </c:pt>
                <c:pt idx="2">
                  <c:v>105.2</c:v>
                </c:pt>
                <c:pt idx="3">
                  <c:v>106.69</c:v>
                </c:pt>
                <c:pt idx="4">
                  <c:v>104.74</c:v>
                </c:pt>
              </c:numCache>
            </c:numRef>
          </c:val>
          <c:extLst xmlns:c16r2="http://schemas.microsoft.com/office/drawing/2015/06/chart">
            <c:ext xmlns:c16="http://schemas.microsoft.com/office/drawing/2014/chart" uri="{C3380CC4-5D6E-409C-BE32-E72D297353CC}">
              <c16:uniqueId val="{00000000-D9AE-45A3-AA5B-8703EF6839A7}"/>
            </c:ext>
          </c:extLst>
        </c:ser>
        <c:dLbls>
          <c:showLegendKey val="0"/>
          <c:showVal val="0"/>
          <c:showCatName val="0"/>
          <c:showSerName val="0"/>
          <c:showPercent val="0"/>
          <c:showBubbleSize val="0"/>
        </c:dLbls>
        <c:gapWidth val="150"/>
        <c:axId val="87218048"/>
        <c:axId val="87220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94.38</c:v>
                </c:pt>
                <c:pt idx="1">
                  <c:v>96.57</c:v>
                </c:pt>
                <c:pt idx="2">
                  <c:v>96.54</c:v>
                </c:pt>
                <c:pt idx="3">
                  <c:v>95.4</c:v>
                </c:pt>
                <c:pt idx="4">
                  <c:v>94.69</c:v>
                </c:pt>
              </c:numCache>
            </c:numRef>
          </c:val>
          <c:smooth val="0"/>
          <c:extLst xmlns:c16r2="http://schemas.microsoft.com/office/drawing/2015/06/chart">
            <c:ext xmlns:c16="http://schemas.microsoft.com/office/drawing/2014/chart" uri="{C3380CC4-5D6E-409C-BE32-E72D297353CC}">
              <c16:uniqueId val="{00000001-D9AE-45A3-AA5B-8703EF6839A7}"/>
            </c:ext>
          </c:extLst>
        </c:ser>
        <c:dLbls>
          <c:showLegendKey val="0"/>
          <c:showVal val="0"/>
          <c:showCatName val="0"/>
          <c:showSerName val="0"/>
          <c:showPercent val="0"/>
          <c:showBubbleSize val="0"/>
        </c:dLbls>
        <c:marker val="1"/>
        <c:smooth val="0"/>
        <c:axId val="87218048"/>
        <c:axId val="87220224"/>
      </c:lineChart>
      <c:dateAx>
        <c:axId val="87218048"/>
        <c:scaling>
          <c:orientation val="minMax"/>
        </c:scaling>
        <c:delete val="1"/>
        <c:axPos val="b"/>
        <c:numFmt formatCode="&quot;H&quot;yy" sourceLinked="1"/>
        <c:majorTickMark val="none"/>
        <c:minorTickMark val="none"/>
        <c:tickLblPos val="none"/>
        <c:crossAx val="87220224"/>
        <c:crosses val="autoZero"/>
        <c:auto val="1"/>
        <c:lblOffset val="100"/>
        <c:baseTimeUnit val="years"/>
      </c:dateAx>
      <c:valAx>
        <c:axId val="8722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21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156.19999999999999</c:v>
                </c:pt>
                <c:pt idx="1">
                  <c:v>162.37</c:v>
                </c:pt>
                <c:pt idx="2">
                  <c:v>155.46</c:v>
                </c:pt>
                <c:pt idx="3">
                  <c:v>153.56</c:v>
                </c:pt>
                <c:pt idx="4">
                  <c:v>156.59</c:v>
                </c:pt>
              </c:numCache>
            </c:numRef>
          </c:val>
          <c:extLst xmlns:c16r2="http://schemas.microsoft.com/office/drawing/2015/06/chart">
            <c:ext xmlns:c16="http://schemas.microsoft.com/office/drawing/2014/chart" uri="{C3380CC4-5D6E-409C-BE32-E72D297353CC}">
              <c16:uniqueId val="{00000000-07D6-4B03-A4DF-CDB586974609}"/>
            </c:ext>
          </c:extLst>
        </c:ser>
        <c:dLbls>
          <c:showLegendKey val="0"/>
          <c:showVal val="0"/>
          <c:showCatName val="0"/>
          <c:showSerName val="0"/>
          <c:showPercent val="0"/>
          <c:showBubbleSize val="0"/>
        </c:dLbls>
        <c:gapWidth val="150"/>
        <c:axId val="87312256"/>
        <c:axId val="87322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165.45</c:v>
                </c:pt>
                <c:pt idx="1">
                  <c:v>161.54</c:v>
                </c:pt>
                <c:pt idx="2">
                  <c:v>162.81</c:v>
                </c:pt>
                <c:pt idx="3">
                  <c:v>163.19999999999999</c:v>
                </c:pt>
                <c:pt idx="4">
                  <c:v>159.78</c:v>
                </c:pt>
              </c:numCache>
            </c:numRef>
          </c:val>
          <c:smooth val="0"/>
          <c:extLst xmlns:c16r2="http://schemas.microsoft.com/office/drawing/2015/06/chart">
            <c:ext xmlns:c16="http://schemas.microsoft.com/office/drawing/2014/chart" uri="{C3380CC4-5D6E-409C-BE32-E72D297353CC}">
              <c16:uniqueId val="{00000001-07D6-4B03-A4DF-CDB586974609}"/>
            </c:ext>
          </c:extLst>
        </c:ser>
        <c:dLbls>
          <c:showLegendKey val="0"/>
          <c:showVal val="0"/>
          <c:showCatName val="0"/>
          <c:showSerName val="0"/>
          <c:showPercent val="0"/>
          <c:showBubbleSize val="0"/>
        </c:dLbls>
        <c:marker val="1"/>
        <c:smooth val="0"/>
        <c:axId val="87312256"/>
        <c:axId val="87322624"/>
      </c:lineChart>
      <c:dateAx>
        <c:axId val="87312256"/>
        <c:scaling>
          <c:orientation val="minMax"/>
        </c:scaling>
        <c:delete val="1"/>
        <c:axPos val="b"/>
        <c:numFmt formatCode="&quot;H&quot;yy" sourceLinked="1"/>
        <c:majorTickMark val="none"/>
        <c:minorTickMark val="none"/>
        <c:tickLblPos val="none"/>
        <c:crossAx val="87322624"/>
        <c:crosses val="autoZero"/>
        <c:auto val="1"/>
        <c:lblOffset val="100"/>
        <c:baseTimeUnit val="years"/>
      </c:dateAx>
      <c:valAx>
        <c:axId val="8732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1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15" zoomScale="90" zoomScaleNormal="9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福岡県　宗像市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Bd1</v>
      </c>
      <c r="X8" s="49"/>
      <c r="Y8" s="49"/>
      <c r="Z8" s="49"/>
      <c r="AA8" s="49"/>
      <c r="AB8" s="49"/>
      <c r="AC8" s="49"/>
      <c r="AD8" s="50" t="str">
        <f>データ!$M$6</f>
        <v>非設置</v>
      </c>
      <c r="AE8" s="50"/>
      <c r="AF8" s="50"/>
      <c r="AG8" s="50"/>
      <c r="AH8" s="50"/>
      <c r="AI8" s="50"/>
      <c r="AJ8" s="50"/>
      <c r="AK8" s="3"/>
      <c r="AL8" s="51">
        <f>データ!S6</f>
        <v>97085</v>
      </c>
      <c r="AM8" s="51"/>
      <c r="AN8" s="51"/>
      <c r="AO8" s="51"/>
      <c r="AP8" s="51"/>
      <c r="AQ8" s="51"/>
      <c r="AR8" s="51"/>
      <c r="AS8" s="51"/>
      <c r="AT8" s="46">
        <f>データ!T6</f>
        <v>119.94</v>
      </c>
      <c r="AU8" s="46"/>
      <c r="AV8" s="46"/>
      <c r="AW8" s="46"/>
      <c r="AX8" s="46"/>
      <c r="AY8" s="46"/>
      <c r="AZ8" s="46"/>
      <c r="BA8" s="46"/>
      <c r="BB8" s="46">
        <f>データ!U6</f>
        <v>809.45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73.260000000000005</v>
      </c>
      <c r="J10" s="46"/>
      <c r="K10" s="46"/>
      <c r="L10" s="46"/>
      <c r="M10" s="46"/>
      <c r="N10" s="46"/>
      <c r="O10" s="46"/>
      <c r="P10" s="46">
        <f>データ!P6</f>
        <v>97</v>
      </c>
      <c r="Q10" s="46"/>
      <c r="R10" s="46"/>
      <c r="S10" s="46"/>
      <c r="T10" s="46"/>
      <c r="U10" s="46"/>
      <c r="V10" s="46"/>
      <c r="W10" s="46">
        <f>データ!Q6</f>
        <v>84.38</v>
      </c>
      <c r="X10" s="46"/>
      <c r="Y10" s="46"/>
      <c r="Z10" s="46"/>
      <c r="AA10" s="46"/>
      <c r="AB10" s="46"/>
      <c r="AC10" s="46"/>
      <c r="AD10" s="51">
        <f>データ!R6</f>
        <v>3130</v>
      </c>
      <c r="AE10" s="51"/>
      <c r="AF10" s="51"/>
      <c r="AG10" s="51"/>
      <c r="AH10" s="51"/>
      <c r="AI10" s="51"/>
      <c r="AJ10" s="51"/>
      <c r="AK10" s="2"/>
      <c r="AL10" s="51">
        <f>データ!V6</f>
        <v>93992</v>
      </c>
      <c r="AM10" s="51"/>
      <c r="AN10" s="51"/>
      <c r="AO10" s="51"/>
      <c r="AP10" s="51"/>
      <c r="AQ10" s="51"/>
      <c r="AR10" s="51"/>
      <c r="AS10" s="51"/>
      <c r="AT10" s="46">
        <f>データ!W6</f>
        <v>26.21</v>
      </c>
      <c r="AU10" s="46"/>
      <c r="AV10" s="46"/>
      <c r="AW10" s="46"/>
      <c r="AX10" s="46"/>
      <c r="AY10" s="46"/>
      <c r="AZ10" s="46"/>
      <c r="BA10" s="46"/>
      <c r="BB10" s="46">
        <f>データ!X6</f>
        <v>3586.11</v>
      </c>
      <c r="BC10" s="46"/>
      <c r="BD10" s="46"/>
      <c r="BE10" s="46"/>
      <c r="BF10" s="46"/>
      <c r="BG10" s="46"/>
      <c r="BH10" s="46"/>
      <c r="BI10" s="46"/>
      <c r="BJ10" s="2"/>
      <c r="BK10" s="2"/>
      <c r="BL10" s="76" t="s">
        <v>22</v>
      </c>
      <c r="BM10" s="77"/>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24</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25</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115</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2"/>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2"/>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2"/>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2"/>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2"/>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2"/>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2"/>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2"/>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2"/>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2"/>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2"/>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2"/>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2"/>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2"/>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2"/>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2"/>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2"/>
      <c r="BM33" s="70"/>
      <c r="BN33" s="70"/>
      <c r="BO33" s="70"/>
      <c r="BP33" s="70"/>
      <c r="BQ33" s="70"/>
      <c r="BR33" s="70"/>
      <c r="BS33" s="70"/>
      <c r="BT33" s="70"/>
      <c r="BU33" s="70"/>
      <c r="BV33" s="70"/>
      <c r="BW33" s="70"/>
      <c r="BX33" s="70"/>
      <c r="BY33" s="70"/>
      <c r="BZ33" s="7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0"/>
      <c r="BN34" s="70"/>
      <c r="BO34" s="70"/>
      <c r="BP34" s="70"/>
      <c r="BQ34" s="70"/>
      <c r="BR34" s="70"/>
      <c r="BS34" s="70"/>
      <c r="BT34" s="70"/>
      <c r="BU34" s="70"/>
      <c r="BV34" s="70"/>
      <c r="BW34" s="70"/>
      <c r="BX34" s="70"/>
      <c r="BY34" s="70"/>
      <c r="BZ34" s="7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2"/>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2"/>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2"/>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2"/>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2"/>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2"/>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2"/>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2"/>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113</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2"/>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2"/>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2"/>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2"/>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2"/>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2"/>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2"/>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2"/>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2"/>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2"/>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2"/>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2"/>
      <c r="BM78" s="70"/>
      <c r="BN78" s="70"/>
      <c r="BO78" s="70"/>
      <c r="BP78" s="70"/>
      <c r="BQ78" s="70"/>
      <c r="BR78" s="70"/>
      <c r="BS78" s="70"/>
      <c r="BT78" s="70"/>
      <c r="BU78" s="70"/>
      <c r="BV78" s="70"/>
      <c r="BW78" s="70"/>
      <c r="BX78" s="70"/>
      <c r="BY78" s="70"/>
      <c r="BZ78" s="7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2"/>
      <c r="BM79" s="70"/>
      <c r="BN79" s="70"/>
      <c r="BO79" s="70"/>
      <c r="BP79" s="70"/>
      <c r="BQ79" s="70"/>
      <c r="BR79" s="70"/>
      <c r="BS79" s="70"/>
      <c r="BT79" s="70"/>
      <c r="BU79" s="70"/>
      <c r="BV79" s="70"/>
      <c r="BW79" s="70"/>
      <c r="BX79" s="70"/>
      <c r="BY79" s="70"/>
      <c r="BZ79" s="7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2"/>
      <c r="BM80" s="70"/>
      <c r="BN80" s="70"/>
      <c r="BO80" s="70"/>
      <c r="BP80" s="70"/>
      <c r="BQ80" s="70"/>
      <c r="BR80" s="70"/>
      <c r="BS80" s="70"/>
      <c r="BT80" s="70"/>
      <c r="BU80" s="70"/>
      <c r="BV80" s="70"/>
      <c r="BW80" s="70"/>
      <c r="BX80" s="70"/>
      <c r="BY80" s="70"/>
      <c r="BZ80" s="7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2"/>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JKCNRuJBrWggdYCzHOYwoclLaZfIkBFm+bQeBX0IGcZRq+c60HOtf5hvq2K3V/PpZCMJDVcOL/iEopl8CHfPTw==" saltValue="nIfBbquBFtma47otpj5Lm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4" t="s">
        <v>52</v>
      </c>
      <c r="I3" s="85"/>
      <c r="J3" s="85"/>
      <c r="K3" s="85"/>
      <c r="L3" s="85"/>
      <c r="M3" s="85"/>
      <c r="N3" s="85"/>
      <c r="O3" s="85"/>
      <c r="P3" s="85"/>
      <c r="Q3" s="85"/>
      <c r="R3" s="85"/>
      <c r="S3" s="85"/>
      <c r="T3" s="85"/>
      <c r="U3" s="85"/>
      <c r="V3" s="85"/>
      <c r="W3" s="85"/>
      <c r="X3" s="86"/>
      <c r="Y3" s="90" t="s">
        <v>53</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28</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x14ac:dyDescent="0.15">
      <c r="A4" s="28" t="s">
        <v>54</v>
      </c>
      <c r="B4" s="30"/>
      <c r="C4" s="30"/>
      <c r="D4" s="30"/>
      <c r="E4" s="30"/>
      <c r="F4" s="30"/>
      <c r="G4" s="30"/>
      <c r="H4" s="87"/>
      <c r="I4" s="88"/>
      <c r="J4" s="88"/>
      <c r="K4" s="88"/>
      <c r="L4" s="88"/>
      <c r="M4" s="88"/>
      <c r="N4" s="88"/>
      <c r="O4" s="88"/>
      <c r="P4" s="88"/>
      <c r="Q4" s="88"/>
      <c r="R4" s="88"/>
      <c r="S4" s="88"/>
      <c r="T4" s="88"/>
      <c r="U4" s="88"/>
      <c r="V4" s="88"/>
      <c r="W4" s="88"/>
      <c r="X4" s="89"/>
      <c r="Y4" s="83" t="s">
        <v>55</v>
      </c>
      <c r="Z4" s="83"/>
      <c r="AA4" s="83"/>
      <c r="AB4" s="83"/>
      <c r="AC4" s="83"/>
      <c r="AD4" s="83"/>
      <c r="AE4" s="83"/>
      <c r="AF4" s="83"/>
      <c r="AG4" s="83"/>
      <c r="AH4" s="83"/>
      <c r="AI4" s="83"/>
      <c r="AJ4" s="83" t="s">
        <v>56</v>
      </c>
      <c r="AK4" s="83"/>
      <c r="AL4" s="83"/>
      <c r="AM4" s="83"/>
      <c r="AN4" s="83"/>
      <c r="AO4" s="83"/>
      <c r="AP4" s="83"/>
      <c r="AQ4" s="83"/>
      <c r="AR4" s="83"/>
      <c r="AS4" s="83"/>
      <c r="AT4" s="83"/>
      <c r="AU4" s="83" t="s">
        <v>57</v>
      </c>
      <c r="AV4" s="83"/>
      <c r="AW4" s="83"/>
      <c r="AX4" s="83"/>
      <c r="AY4" s="83"/>
      <c r="AZ4" s="83"/>
      <c r="BA4" s="83"/>
      <c r="BB4" s="83"/>
      <c r="BC4" s="83"/>
      <c r="BD4" s="83"/>
      <c r="BE4" s="83"/>
      <c r="BF4" s="83" t="s">
        <v>58</v>
      </c>
      <c r="BG4" s="83"/>
      <c r="BH4" s="83"/>
      <c r="BI4" s="83"/>
      <c r="BJ4" s="83"/>
      <c r="BK4" s="83"/>
      <c r="BL4" s="83"/>
      <c r="BM4" s="83"/>
      <c r="BN4" s="83"/>
      <c r="BO4" s="83"/>
      <c r="BP4" s="83"/>
      <c r="BQ4" s="83" t="s">
        <v>59</v>
      </c>
      <c r="BR4" s="83"/>
      <c r="BS4" s="83"/>
      <c r="BT4" s="83"/>
      <c r="BU4" s="83"/>
      <c r="BV4" s="83"/>
      <c r="BW4" s="83"/>
      <c r="BX4" s="83"/>
      <c r="BY4" s="83"/>
      <c r="BZ4" s="83"/>
      <c r="CA4" s="83"/>
      <c r="CB4" s="83" t="s">
        <v>60</v>
      </c>
      <c r="CC4" s="83"/>
      <c r="CD4" s="83"/>
      <c r="CE4" s="83"/>
      <c r="CF4" s="83"/>
      <c r="CG4" s="83"/>
      <c r="CH4" s="83"/>
      <c r="CI4" s="83"/>
      <c r="CJ4" s="83"/>
      <c r="CK4" s="83"/>
      <c r="CL4" s="83"/>
      <c r="CM4" s="83" t="s">
        <v>61</v>
      </c>
      <c r="CN4" s="83"/>
      <c r="CO4" s="83"/>
      <c r="CP4" s="83"/>
      <c r="CQ4" s="83"/>
      <c r="CR4" s="83"/>
      <c r="CS4" s="83"/>
      <c r="CT4" s="83"/>
      <c r="CU4" s="83"/>
      <c r="CV4" s="83"/>
      <c r="CW4" s="83"/>
      <c r="CX4" s="83" t="s">
        <v>62</v>
      </c>
      <c r="CY4" s="83"/>
      <c r="CZ4" s="83"/>
      <c r="DA4" s="83"/>
      <c r="DB4" s="83"/>
      <c r="DC4" s="83"/>
      <c r="DD4" s="83"/>
      <c r="DE4" s="83"/>
      <c r="DF4" s="83"/>
      <c r="DG4" s="83"/>
      <c r="DH4" s="83"/>
      <c r="DI4" s="83" t="s">
        <v>63</v>
      </c>
      <c r="DJ4" s="83"/>
      <c r="DK4" s="83"/>
      <c r="DL4" s="83"/>
      <c r="DM4" s="83"/>
      <c r="DN4" s="83"/>
      <c r="DO4" s="83"/>
      <c r="DP4" s="83"/>
      <c r="DQ4" s="83"/>
      <c r="DR4" s="83"/>
      <c r="DS4" s="83"/>
      <c r="DT4" s="83" t="s">
        <v>64</v>
      </c>
      <c r="DU4" s="83"/>
      <c r="DV4" s="83"/>
      <c r="DW4" s="83"/>
      <c r="DX4" s="83"/>
      <c r="DY4" s="83"/>
      <c r="DZ4" s="83"/>
      <c r="EA4" s="83"/>
      <c r="EB4" s="83"/>
      <c r="EC4" s="83"/>
      <c r="ED4" s="83"/>
      <c r="EE4" s="83" t="s">
        <v>65</v>
      </c>
      <c r="EF4" s="83"/>
      <c r="EG4" s="83"/>
      <c r="EH4" s="83"/>
      <c r="EI4" s="83"/>
      <c r="EJ4" s="83"/>
      <c r="EK4" s="83"/>
      <c r="EL4" s="83"/>
      <c r="EM4" s="83"/>
      <c r="EN4" s="83"/>
      <c r="EO4" s="83"/>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2019</v>
      </c>
      <c r="C6" s="33">
        <f t="shared" ref="C6:X6" si="3">C7</f>
        <v>402206</v>
      </c>
      <c r="D6" s="33">
        <f t="shared" si="3"/>
        <v>46</v>
      </c>
      <c r="E6" s="33">
        <f t="shared" si="3"/>
        <v>17</v>
      </c>
      <c r="F6" s="33">
        <f t="shared" si="3"/>
        <v>1</v>
      </c>
      <c r="G6" s="33">
        <f t="shared" si="3"/>
        <v>0</v>
      </c>
      <c r="H6" s="33" t="str">
        <f t="shared" si="3"/>
        <v>福岡県　宗像市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73.260000000000005</v>
      </c>
      <c r="P6" s="34">
        <f t="shared" si="3"/>
        <v>97</v>
      </c>
      <c r="Q6" s="34">
        <f t="shared" si="3"/>
        <v>84.38</v>
      </c>
      <c r="R6" s="34">
        <f t="shared" si="3"/>
        <v>3130</v>
      </c>
      <c r="S6" s="34">
        <f t="shared" si="3"/>
        <v>97085</v>
      </c>
      <c r="T6" s="34">
        <f t="shared" si="3"/>
        <v>119.94</v>
      </c>
      <c r="U6" s="34">
        <f t="shared" si="3"/>
        <v>809.45</v>
      </c>
      <c r="V6" s="34">
        <f t="shared" si="3"/>
        <v>93992</v>
      </c>
      <c r="W6" s="34">
        <f t="shared" si="3"/>
        <v>26.21</v>
      </c>
      <c r="X6" s="34">
        <f t="shared" si="3"/>
        <v>3586.11</v>
      </c>
      <c r="Y6" s="35">
        <f>IF(Y7="",NA(),Y7)</f>
        <v>117.21</v>
      </c>
      <c r="Z6" s="35">
        <f t="shared" ref="Z6:AH6" si="4">IF(Z7="",NA(),Z7)</f>
        <v>118.39</v>
      </c>
      <c r="AA6" s="35">
        <f t="shared" si="4"/>
        <v>120.2</v>
      </c>
      <c r="AB6" s="35">
        <f t="shared" si="4"/>
        <v>121.85</v>
      </c>
      <c r="AC6" s="35">
        <f t="shared" si="4"/>
        <v>120.12</v>
      </c>
      <c r="AD6" s="35">
        <f t="shared" si="4"/>
        <v>109.48</v>
      </c>
      <c r="AE6" s="35">
        <f t="shared" si="4"/>
        <v>109.27</v>
      </c>
      <c r="AF6" s="35">
        <f t="shared" si="4"/>
        <v>108.03</v>
      </c>
      <c r="AG6" s="35">
        <f t="shared" si="4"/>
        <v>106.9</v>
      </c>
      <c r="AH6" s="35">
        <f t="shared" si="4"/>
        <v>106.99</v>
      </c>
      <c r="AI6" s="34" t="str">
        <f>IF(AI7="","",IF(AI7="-","【-】","【"&amp;SUBSTITUTE(TEXT(AI7,"#,##0.00"),"-","△")&amp;"】"))</f>
        <v>【108.07】</v>
      </c>
      <c r="AJ6" s="34">
        <f>IF(AJ7="",NA(),AJ7)</f>
        <v>0</v>
      </c>
      <c r="AK6" s="34">
        <f t="shared" ref="AK6:AS6" si="5">IF(AK7="",NA(),AK7)</f>
        <v>0</v>
      </c>
      <c r="AL6" s="34">
        <f t="shared" si="5"/>
        <v>0</v>
      </c>
      <c r="AM6" s="34">
        <f t="shared" si="5"/>
        <v>0</v>
      </c>
      <c r="AN6" s="34">
        <f t="shared" si="5"/>
        <v>0</v>
      </c>
      <c r="AO6" s="35">
        <f t="shared" si="5"/>
        <v>16.34</v>
      </c>
      <c r="AP6" s="35">
        <f t="shared" si="5"/>
        <v>15.65</v>
      </c>
      <c r="AQ6" s="35">
        <f t="shared" si="5"/>
        <v>13.55</v>
      </c>
      <c r="AR6" s="35">
        <f t="shared" si="5"/>
        <v>9.06</v>
      </c>
      <c r="AS6" s="35">
        <f t="shared" si="5"/>
        <v>7.42</v>
      </c>
      <c r="AT6" s="34" t="str">
        <f>IF(AT7="","",IF(AT7="-","【-】","【"&amp;SUBSTITUTE(TEXT(AT7,"#,##0.00"),"-","△")&amp;"】"))</f>
        <v>【3.09】</v>
      </c>
      <c r="AU6" s="35">
        <f>IF(AU7="",NA(),AU7)</f>
        <v>100.23</v>
      </c>
      <c r="AV6" s="35">
        <f t="shared" ref="AV6:BD6" si="6">IF(AV7="",NA(),AV7)</f>
        <v>109.96</v>
      </c>
      <c r="AW6" s="35">
        <f t="shared" si="6"/>
        <v>119.34</v>
      </c>
      <c r="AX6" s="35">
        <f t="shared" si="6"/>
        <v>126.94</v>
      </c>
      <c r="AY6" s="35">
        <f t="shared" si="6"/>
        <v>138.18</v>
      </c>
      <c r="AZ6" s="35">
        <f t="shared" si="6"/>
        <v>78.930000000000007</v>
      </c>
      <c r="BA6" s="35">
        <f t="shared" si="6"/>
        <v>77.94</v>
      </c>
      <c r="BB6" s="35">
        <f t="shared" si="6"/>
        <v>78.45</v>
      </c>
      <c r="BC6" s="35">
        <f t="shared" si="6"/>
        <v>76.31</v>
      </c>
      <c r="BD6" s="35">
        <f t="shared" si="6"/>
        <v>68.180000000000007</v>
      </c>
      <c r="BE6" s="34" t="str">
        <f>IF(BE7="","",IF(BE7="-","【-】","【"&amp;SUBSTITUTE(TEXT(BE7,"#,##0.00"),"-","△")&amp;"】"))</f>
        <v>【69.54】</v>
      </c>
      <c r="BF6" s="35">
        <f>IF(BF7="",NA(),BF7)</f>
        <v>746.08</v>
      </c>
      <c r="BG6" s="35">
        <f t="shared" ref="BG6:BO6" si="7">IF(BG7="",NA(),BG7)</f>
        <v>696.1</v>
      </c>
      <c r="BH6" s="35">
        <f t="shared" si="7"/>
        <v>642.54</v>
      </c>
      <c r="BI6" s="35">
        <f t="shared" si="7"/>
        <v>600.79</v>
      </c>
      <c r="BJ6" s="35">
        <f t="shared" si="7"/>
        <v>570.69000000000005</v>
      </c>
      <c r="BK6" s="35">
        <f t="shared" si="7"/>
        <v>848.31</v>
      </c>
      <c r="BL6" s="35">
        <f t="shared" si="7"/>
        <v>774.99</v>
      </c>
      <c r="BM6" s="35">
        <f t="shared" si="7"/>
        <v>799.41</v>
      </c>
      <c r="BN6" s="35">
        <f t="shared" si="7"/>
        <v>820.36</v>
      </c>
      <c r="BO6" s="35">
        <f t="shared" si="7"/>
        <v>847.44</v>
      </c>
      <c r="BP6" s="34" t="str">
        <f>IF(BP7="","",IF(BP7="-","【-】","【"&amp;SUBSTITUTE(TEXT(BP7,"#,##0.00"),"-","△")&amp;"】"))</f>
        <v>【682.51】</v>
      </c>
      <c r="BQ6" s="35">
        <f>IF(BQ7="",NA(),BQ7)</f>
        <v>104.54</v>
      </c>
      <c r="BR6" s="35">
        <f t="shared" ref="BR6:BZ6" si="8">IF(BR7="",NA(),BR7)</f>
        <v>100.62</v>
      </c>
      <c r="BS6" s="35">
        <f t="shared" si="8"/>
        <v>105.2</v>
      </c>
      <c r="BT6" s="35">
        <f t="shared" si="8"/>
        <v>106.69</v>
      </c>
      <c r="BU6" s="35">
        <f t="shared" si="8"/>
        <v>104.74</v>
      </c>
      <c r="BV6" s="35">
        <f t="shared" si="8"/>
        <v>94.38</v>
      </c>
      <c r="BW6" s="35">
        <f t="shared" si="8"/>
        <v>96.57</v>
      </c>
      <c r="BX6" s="35">
        <f t="shared" si="8"/>
        <v>96.54</v>
      </c>
      <c r="BY6" s="35">
        <f t="shared" si="8"/>
        <v>95.4</v>
      </c>
      <c r="BZ6" s="35">
        <f t="shared" si="8"/>
        <v>94.69</v>
      </c>
      <c r="CA6" s="34" t="str">
        <f>IF(CA7="","",IF(CA7="-","【-】","【"&amp;SUBSTITUTE(TEXT(CA7,"#,##0.00"),"-","△")&amp;"】"))</f>
        <v>【100.34】</v>
      </c>
      <c r="CB6" s="35">
        <f>IF(CB7="",NA(),CB7)</f>
        <v>156.19999999999999</v>
      </c>
      <c r="CC6" s="35">
        <f t="shared" ref="CC6:CK6" si="9">IF(CC7="",NA(),CC7)</f>
        <v>162.37</v>
      </c>
      <c r="CD6" s="35">
        <f t="shared" si="9"/>
        <v>155.46</v>
      </c>
      <c r="CE6" s="35">
        <f t="shared" si="9"/>
        <v>153.56</v>
      </c>
      <c r="CF6" s="35">
        <f t="shared" si="9"/>
        <v>156.59</v>
      </c>
      <c r="CG6" s="35">
        <f t="shared" si="9"/>
        <v>165.45</v>
      </c>
      <c r="CH6" s="35">
        <f t="shared" si="9"/>
        <v>161.54</v>
      </c>
      <c r="CI6" s="35">
        <f t="shared" si="9"/>
        <v>162.81</v>
      </c>
      <c r="CJ6" s="35">
        <f t="shared" si="9"/>
        <v>163.19999999999999</v>
      </c>
      <c r="CK6" s="35">
        <f t="shared" si="9"/>
        <v>159.78</v>
      </c>
      <c r="CL6" s="34" t="str">
        <f>IF(CL7="","",IF(CL7="-","【-】","【"&amp;SUBSTITUTE(TEXT(CL7,"#,##0.00"),"-","△")&amp;"】"))</f>
        <v>【136.15】</v>
      </c>
      <c r="CM6" s="35">
        <f>IF(CM7="",NA(),CM7)</f>
        <v>85.63</v>
      </c>
      <c r="CN6" s="35">
        <f t="shared" ref="CN6:CV6" si="10">IF(CN7="",NA(),CN7)</f>
        <v>86.69</v>
      </c>
      <c r="CO6" s="35">
        <f t="shared" si="10"/>
        <v>85.54</v>
      </c>
      <c r="CP6" s="35">
        <f t="shared" si="10"/>
        <v>83.17</v>
      </c>
      <c r="CQ6" s="35">
        <f t="shared" si="10"/>
        <v>84.36</v>
      </c>
      <c r="CR6" s="35">
        <f t="shared" si="10"/>
        <v>65.62</v>
      </c>
      <c r="CS6" s="35">
        <f t="shared" si="10"/>
        <v>64.67</v>
      </c>
      <c r="CT6" s="35">
        <f t="shared" si="10"/>
        <v>64.959999999999994</v>
      </c>
      <c r="CU6" s="35">
        <f t="shared" si="10"/>
        <v>65.040000000000006</v>
      </c>
      <c r="CV6" s="35">
        <f t="shared" si="10"/>
        <v>68.31</v>
      </c>
      <c r="CW6" s="34" t="str">
        <f>IF(CW7="","",IF(CW7="-","【-】","【"&amp;SUBSTITUTE(TEXT(CW7,"#,##0.00"),"-","△")&amp;"】"))</f>
        <v>【59.64】</v>
      </c>
      <c r="CX6" s="35">
        <f>IF(CX7="",NA(),CX7)</f>
        <v>98.85</v>
      </c>
      <c r="CY6" s="35">
        <f t="shared" ref="CY6:DG6" si="11">IF(CY7="",NA(),CY7)</f>
        <v>98.87</v>
      </c>
      <c r="CZ6" s="35">
        <f t="shared" si="11"/>
        <v>98.89</v>
      </c>
      <c r="DA6" s="35">
        <f t="shared" si="11"/>
        <v>98.85</v>
      </c>
      <c r="DB6" s="35">
        <f t="shared" si="11"/>
        <v>98.94</v>
      </c>
      <c r="DC6" s="35">
        <f t="shared" si="11"/>
        <v>91.44</v>
      </c>
      <c r="DD6" s="35">
        <f t="shared" si="11"/>
        <v>91.76</v>
      </c>
      <c r="DE6" s="35">
        <f t="shared" si="11"/>
        <v>92.3</v>
      </c>
      <c r="DF6" s="35">
        <f t="shared" si="11"/>
        <v>92.55</v>
      </c>
      <c r="DG6" s="35">
        <f t="shared" si="11"/>
        <v>92.62</v>
      </c>
      <c r="DH6" s="34" t="str">
        <f>IF(DH7="","",IF(DH7="-","【-】","【"&amp;SUBSTITUTE(TEXT(DH7,"#,##0.00"),"-","△")&amp;"】"))</f>
        <v>【95.35】</v>
      </c>
      <c r="DI6" s="35">
        <f>IF(DI7="",NA(),DI7)</f>
        <v>42.41</v>
      </c>
      <c r="DJ6" s="35">
        <f t="shared" ref="DJ6:DR6" si="12">IF(DJ7="",NA(),DJ7)</f>
        <v>44.48</v>
      </c>
      <c r="DK6" s="35">
        <f t="shared" si="12"/>
        <v>46.74</v>
      </c>
      <c r="DL6" s="35">
        <f t="shared" si="12"/>
        <v>48.49</v>
      </c>
      <c r="DM6" s="35">
        <f t="shared" si="12"/>
        <v>49.72</v>
      </c>
      <c r="DN6" s="35">
        <f t="shared" si="12"/>
        <v>25.89</v>
      </c>
      <c r="DO6" s="35">
        <f t="shared" si="12"/>
        <v>26.63</v>
      </c>
      <c r="DP6" s="35">
        <f t="shared" si="12"/>
        <v>25.61</v>
      </c>
      <c r="DQ6" s="35">
        <f t="shared" si="12"/>
        <v>26.13</v>
      </c>
      <c r="DR6" s="35">
        <f t="shared" si="12"/>
        <v>26.36</v>
      </c>
      <c r="DS6" s="34" t="str">
        <f>IF(DS7="","",IF(DS7="-","【-】","【"&amp;SUBSTITUTE(TEXT(DS7,"#,##0.00"),"-","△")&amp;"】"))</f>
        <v>【38.57】</v>
      </c>
      <c r="DT6" s="34">
        <f>IF(DT7="",NA(),DT7)</f>
        <v>0</v>
      </c>
      <c r="DU6" s="34">
        <f t="shared" ref="DU6:EC6" si="13">IF(DU7="",NA(),DU7)</f>
        <v>0</v>
      </c>
      <c r="DV6" s="34">
        <f t="shared" si="13"/>
        <v>0</v>
      </c>
      <c r="DW6" s="34">
        <f t="shared" si="13"/>
        <v>0</v>
      </c>
      <c r="DX6" s="34">
        <f t="shared" si="13"/>
        <v>0</v>
      </c>
      <c r="DY6" s="35">
        <f t="shared" si="13"/>
        <v>0.71</v>
      </c>
      <c r="DZ6" s="35">
        <f t="shared" si="13"/>
        <v>0.95</v>
      </c>
      <c r="EA6" s="35">
        <f t="shared" si="13"/>
        <v>1.07</v>
      </c>
      <c r="EB6" s="35">
        <f t="shared" si="13"/>
        <v>1.03</v>
      </c>
      <c r="EC6" s="35">
        <f t="shared" si="13"/>
        <v>1.43</v>
      </c>
      <c r="ED6" s="34" t="str">
        <f>IF(ED7="","",IF(ED7="-","【-】","【"&amp;SUBSTITUTE(TEXT(ED7,"#,##0.00"),"-","△")&amp;"】"))</f>
        <v>【5.90】</v>
      </c>
      <c r="EE6" s="35">
        <f>IF(EE7="",NA(),EE7)</f>
        <v>0.08</v>
      </c>
      <c r="EF6" s="34">
        <f t="shared" ref="EF6:EN6" si="14">IF(EF7="",NA(),EF7)</f>
        <v>0</v>
      </c>
      <c r="EG6" s="35">
        <f t="shared" si="14"/>
        <v>0.05</v>
      </c>
      <c r="EH6" s="34">
        <f t="shared" si="14"/>
        <v>0</v>
      </c>
      <c r="EI6" s="34">
        <f t="shared" si="14"/>
        <v>0</v>
      </c>
      <c r="EJ6" s="35">
        <f t="shared" si="14"/>
        <v>0.27</v>
      </c>
      <c r="EK6" s="35">
        <f t="shared" si="14"/>
        <v>0.17</v>
      </c>
      <c r="EL6" s="35">
        <f t="shared" si="14"/>
        <v>0.13</v>
      </c>
      <c r="EM6" s="35">
        <f t="shared" si="14"/>
        <v>0.1</v>
      </c>
      <c r="EN6" s="35">
        <f t="shared" si="14"/>
        <v>0.09</v>
      </c>
      <c r="EO6" s="34" t="str">
        <f>IF(EO7="","",IF(EO7="-","【-】","【"&amp;SUBSTITUTE(TEXT(EO7,"#,##0.00"),"-","△")&amp;"】"))</f>
        <v>【0.22】</v>
      </c>
    </row>
    <row r="7" spans="1:148" s="36" customFormat="1" x14ac:dyDescent="0.15">
      <c r="A7" s="28"/>
      <c r="B7" s="37">
        <v>2019</v>
      </c>
      <c r="C7" s="37">
        <v>402206</v>
      </c>
      <c r="D7" s="37">
        <v>46</v>
      </c>
      <c r="E7" s="37">
        <v>17</v>
      </c>
      <c r="F7" s="37">
        <v>1</v>
      </c>
      <c r="G7" s="37">
        <v>0</v>
      </c>
      <c r="H7" s="37" t="s">
        <v>95</v>
      </c>
      <c r="I7" s="37" t="s">
        <v>96</v>
      </c>
      <c r="J7" s="37" t="s">
        <v>97</v>
      </c>
      <c r="K7" s="37" t="s">
        <v>98</v>
      </c>
      <c r="L7" s="37" t="s">
        <v>99</v>
      </c>
      <c r="M7" s="37" t="s">
        <v>100</v>
      </c>
      <c r="N7" s="38" t="s">
        <v>101</v>
      </c>
      <c r="O7" s="38">
        <v>73.260000000000005</v>
      </c>
      <c r="P7" s="38">
        <v>97</v>
      </c>
      <c r="Q7" s="38">
        <v>84.38</v>
      </c>
      <c r="R7" s="38">
        <v>3130</v>
      </c>
      <c r="S7" s="38">
        <v>97085</v>
      </c>
      <c r="T7" s="38">
        <v>119.94</v>
      </c>
      <c r="U7" s="38">
        <v>809.45</v>
      </c>
      <c r="V7" s="38">
        <v>93992</v>
      </c>
      <c r="W7" s="38">
        <v>26.21</v>
      </c>
      <c r="X7" s="38">
        <v>3586.11</v>
      </c>
      <c r="Y7" s="38">
        <v>117.21</v>
      </c>
      <c r="Z7" s="38">
        <v>118.39</v>
      </c>
      <c r="AA7" s="38">
        <v>120.2</v>
      </c>
      <c r="AB7" s="38">
        <v>121.85</v>
      </c>
      <c r="AC7" s="38">
        <v>120.12</v>
      </c>
      <c r="AD7" s="38">
        <v>109.48</v>
      </c>
      <c r="AE7" s="38">
        <v>109.27</v>
      </c>
      <c r="AF7" s="38">
        <v>108.03</v>
      </c>
      <c r="AG7" s="38">
        <v>106.9</v>
      </c>
      <c r="AH7" s="38">
        <v>106.99</v>
      </c>
      <c r="AI7" s="38">
        <v>108.07</v>
      </c>
      <c r="AJ7" s="38">
        <v>0</v>
      </c>
      <c r="AK7" s="38">
        <v>0</v>
      </c>
      <c r="AL7" s="38">
        <v>0</v>
      </c>
      <c r="AM7" s="38">
        <v>0</v>
      </c>
      <c r="AN7" s="38">
        <v>0</v>
      </c>
      <c r="AO7" s="38">
        <v>16.34</v>
      </c>
      <c r="AP7" s="38">
        <v>15.65</v>
      </c>
      <c r="AQ7" s="38">
        <v>13.55</v>
      </c>
      <c r="AR7" s="38">
        <v>9.06</v>
      </c>
      <c r="AS7" s="38">
        <v>7.42</v>
      </c>
      <c r="AT7" s="38">
        <v>3.09</v>
      </c>
      <c r="AU7" s="38">
        <v>100.23</v>
      </c>
      <c r="AV7" s="38">
        <v>109.96</v>
      </c>
      <c r="AW7" s="38">
        <v>119.34</v>
      </c>
      <c r="AX7" s="38">
        <v>126.94</v>
      </c>
      <c r="AY7" s="38">
        <v>138.18</v>
      </c>
      <c r="AZ7" s="38">
        <v>78.930000000000007</v>
      </c>
      <c r="BA7" s="38">
        <v>77.94</v>
      </c>
      <c r="BB7" s="38">
        <v>78.45</v>
      </c>
      <c r="BC7" s="38">
        <v>76.31</v>
      </c>
      <c r="BD7" s="38">
        <v>68.180000000000007</v>
      </c>
      <c r="BE7" s="38">
        <v>69.540000000000006</v>
      </c>
      <c r="BF7" s="38">
        <v>746.08</v>
      </c>
      <c r="BG7" s="38">
        <v>696.1</v>
      </c>
      <c r="BH7" s="38">
        <v>642.54</v>
      </c>
      <c r="BI7" s="38">
        <v>600.79</v>
      </c>
      <c r="BJ7" s="38">
        <v>570.69000000000005</v>
      </c>
      <c r="BK7" s="38">
        <v>848.31</v>
      </c>
      <c r="BL7" s="38">
        <v>774.99</v>
      </c>
      <c r="BM7" s="38">
        <v>799.41</v>
      </c>
      <c r="BN7" s="38">
        <v>820.36</v>
      </c>
      <c r="BO7" s="38">
        <v>847.44</v>
      </c>
      <c r="BP7" s="38">
        <v>682.51</v>
      </c>
      <c r="BQ7" s="38">
        <v>104.54</v>
      </c>
      <c r="BR7" s="38">
        <v>100.62</v>
      </c>
      <c r="BS7" s="38">
        <v>105.2</v>
      </c>
      <c r="BT7" s="38">
        <v>106.69</v>
      </c>
      <c r="BU7" s="38">
        <v>104.74</v>
      </c>
      <c r="BV7" s="38">
        <v>94.38</v>
      </c>
      <c r="BW7" s="38">
        <v>96.57</v>
      </c>
      <c r="BX7" s="38">
        <v>96.54</v>
      </c>
      <c r="BY7" s="38">
        <v>95.4</v>
      </c>
      <c r="BZ7" s="38">
        <v>94.69</v>
      </c>
      <c r="CA7" s="38">
        <v>100.34</v>
      </c>
      <c r="CB7" s="38">
        <v>156.19999999999999</v>
      </c>
      <c r="CC7" s="38">
        <v>162.37</v>
      </c>
      <c r="CD7" s="38">
        <v>155.46</v>
      </c>
      <c r="CE7" s="38">
        <v>153.56</v>
      </c>
      <c r="CF7" s="38">
        <v>156.59</v>
      </c>
      <c r="CG7" s="38">
        <v>165.45</v>
      </c>
      <c r="CH7" s="38">
        <v>161.54</v>
      </c>
      <c r="CI7" s="38">
        <v>162.81</v>
      </c>
      <c r="CJ7" s="38">
        <v>163.19999999999999</v>
      </c>
      <c r="CK7" s="38">
        <v>159.78</v>
      </c>
      <c r="CL7" s="38">
        <v>136.15</v>
      </c>
      <c r="CM7" s="38">
        <v>85.63</v>
      </c>
      <c r="CN7" s="38">
        <v>86.69</v>
      </c>
      <c r="CO7" s="38">
        <v>85.54</v>
      </c>
      <c r="CP7" s="38">
        <v>83.17</v>
      </c>
      <c r="CQ7" s="38">
        <v>84.36</v>
      </c>
      <c r="CR7" s="38">
        <v>65.62</v>
      </c>
      <c r="CS7" s="38">
        <v>64.67</v>
      </c>
      <c r="CT7" s="38">
        <v>64.959999999999994</v>
      </c>
      <c r="CU7" s="38">
        <v>65.040000000000006</v>
      </c>
      <c r="CV7" s="38">
        <v>68.31</v>
      </c>
      <c r="CW7" s="38">
        <v>59.64</v>
      </c>
      <c r="CX7" s="38">
        <v>98.85</v>
      </c>
      <c r="CY7" s="38">
        <v>98.87</v>
      </c>
      <c r="CZ7" s="38">
        <v>98.89</v>
      </c>
      <c r="DA7" s="38">
        <v>98.85</v>
      </c>
      <c r="DB7" s="38">
        <v>98.94</v>
      </c>
      <c r="DC7" s="38">
        <v>91.44</v>
      </c>
      <c r="DD7" s="38">
        <v>91.76</v>
      </c>
      <c r="DE7" s="38">
        <v>92.3</v>
      </c>
      <c r="DF7" s="38">
        <v>92.55</v>
      </c>
      <c r="DG7" s="38">
        <v>92.62</v>
      </c>
      <c r="DH7" s="38">
        <v>95.35</v>
      </c>
      <c r="DI7" s="38">
        <v>42.41</v>
      </c>
      <c r="DJ7" s="38">
        <v>44.48</v>
      </c>
      <c r="DK7" s="38">
        <v>46.74</v>
      </c>
      <c r="DL7" s="38">
        <v>48.49</v>
      </c>
      <c r="DM7" s="38">
        <v>49.72</v>
      </c>
      <c r="DN7" s="38">
        <v>25.89</v>
      </c>
      <c r="DO7" s="38">
        <v>26.63</v>
      </c>
      <c r="DP7" s="38">
        <v>25.61</v>
      </c>
      <c r="DQ7" s="38">
        <v>26.13</v>
      </c>
      <c r="DR7" s="38">
        <v>26.36</v>
      </c>
      <c r="DS7" s="38">
        <v>38.57</v>
      </c>
      <c r="DT7" s="38">
        <v>0</v>
      </c>
      <c r="DU7" s="38">
        <v>0</v>
      </c>
      <c r="DV7" s="38">
        <v>0</v>
      </c>
      <c r="DW7" s="38">
        <v>0</v>
      </c>
      <c r="DX7" s="38">
        <v>0</v>
      </c>
      <c r="DY7" s="38">
        <v>0.71</v>
      </c>
      <c r="DZ7" s="38">
        <v>0.95</v>
      </c>
      <c r="EA7" s="38">
        <v>1.07</v>
      </c>
      <c r="EB7" s="38">
        <v>1.03</v>
      </c>
      <c r="EC7" s="38">
        <v>1.43</v>
      </c>
      <c r="ED7" s="38">
        <v>5.9</v>
      </c>
      <c r="EE7" s="38">
        <v>0.08</v>
      </c>
      <c r="EF7" s="38">
        <v>0</v>
      </c>
      <c r="EG7" s="38">
        <v>0.05</v>
      </c>
      <c r="EH7" s="38">
        <v>0</v>
      </c>
      <c r="EI7" s="38">
        <v>0</v>
      </c>
      <c r="EJ7" s="38">
        <v>0.27</v>
      </c>
      <c r="EK7" s="38">
        <v>0.17</v>
      </c>
      <c r="EL7" s="38">
        <v>0.13</v>
      </c>
      <c r="EM7" s="38">
        <v>0.1</v>
      </c>
      <c r="EN7" s="38">
        <v>0.09</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107</v>
      </c>
    </row>
    <row r="12" spans="1:148" x14ac:dyDescent="0.15">
      <c r="B12">
        <v>1</v>
      </c>
      <c r="C12">
        <v>1</v>
      </c>
      <c r="D12">
        <v>1</v>
      </c>
      <c r="E12">
        <v>1</v>
      </c>
      <c r="F12">
        <v>1</v>
      </c>
      <c r="G12" t="s">
        <v>108</v>
      </c>
    </row>
    <row r="13" spans="1:148" x14ac:dyDescent="0.15">
      <c r="B13" t="s">
        <v>109</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MK3506_044</cp:lastModifiedBy>
  <cp:lastPrinted>2021-01-26T00:19:55Z</cp:lastPrinted>
  <dcterms:created xsi:type="dcterms:W3CDTF">2020-12-04T02:30:15Z</dcterms:created>
  <dcterms:modified xsi:type="dcterms:W3CDTF">2021-01-26T00:19:58Z</dcterms:modified>
</cp:coreProperties>
</file>